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pJmqEAdT7Q67yyvwXIQ7lld6NgPpG4ZkNSj5kC7UQInNn0+mRL6pJ0eviEWmvkhfPED1or/6NxiEJ5Xk3DlkA==" workbookSaltValue="Ayz0TnX0IzLurEAUCm4fi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<sst xmlns="http://schemas.openxmlformats.org/spreadsheetml/2006/main" xmlns:r="http://schemas.openxmlformats.org/officeDocument/2006/relationships" count="114" uniqueCount="114">
  <si>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</si>
  <si>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</si>
  <si>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</si>
  <si>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</si>
  <si>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</si>
  <si>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</si>
  <si>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</si>
  <si>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</si>
  <si>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</si>
  <si>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</si>
  <si>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</si>
  <si>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</si>
  <si>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</si>
  <si>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</si>
  <si>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</si>
  <si>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</si>
  <si>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</si>
  <si>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</si>
  <si>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</si>
  <si>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</si>
  <si>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</si>
  <si>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</si>
  <si>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</si>
  <si>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</si>
  <si>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</si>
  <si>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</si>
  <si>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</si>
  <si>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</si>
  <si>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</si>
  <si>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</si>
  <si>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</si>
  <si>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</si>
  <si>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</si>
  <si>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</si>
  <si>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</si>
  <si>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</si>
  <si>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</si>
  <si>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</si>
  <si>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</si>
  <si>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</si>
  <si>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</si>
  <si>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福島県　白河市</t>
  </si>
  <si>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</si>
  <si>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</si>
  <si>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</si>
  <si>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</si>
  <si>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</si>
  <si>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</si>
  <si>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</si>
  <si>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</si>
  <si>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</si>
  <si>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</si>
  <si>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</si>
  <si>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</si>
  <si>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</si>
  <si>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</si>
  <si>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</si>
  <si>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</si>
  <si>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</si>
  <si>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</si>
  <si>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</si>
  <si>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</si>
  <si>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</si>
  <si>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</si>
  <si>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</si>
  <si>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</si>
  <si>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</si>
  <si>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</si>
  <si>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</si>
  <si>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</si>
  <si>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</si>
  <si>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</si>
  <si>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</si>
  <si>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</si>
  <si>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</si>
  <si>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</si>
  <si>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</si>
  <si>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</si>
  <si>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</si>
  <si>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</si>
  <si>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</si>
  <si>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</si>
  <si>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</si>
  <si>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</si>
  <si>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</si>
  <si>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</si>
  <si>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</si>
  <si>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</si>
  <si>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</si>
  <si>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</si>
  <si>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</si>
  <si>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</si>
  <si>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</si>
  <si>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</si>
  <si>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</si>
  <si>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</si>
  <si>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</si>
  <si>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</si>
  <si>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</si>
  <si>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</si>
  <si>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</si>
  <si>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</si>
  <si>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</si>
  <si>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</si>
  <si>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</si>
  <si>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</si>
  <si>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</si>
  <si>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</si>
  <si>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</si>
  <si>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</si>
  <si>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</si>
  <si>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浄化槽の規模は、「建築物の用途別による屎尿浄化槽の処理対象人員算定基準」によって床面積等により算定されるため、実利用に対し過大な整備となる傾向にあり、施設利用率が低くなるのが現状。
　経費回収率の向上についても取り組まねばならないが、事業の性質上、経費回収率の向上は困難な状況にある。
　浄化槽の維持管理に係る経費は設備の老朽化や物価上昇等により増加傾向にあり、使用料収入だけで安定した経営を行うことは困難な状況にある。一方、全国的に浄化槽の法定点検実施率や清掃実施率は高いとは言えない状況にある中で、河川上流に立地する自治体の責務として、健全な水環境を保全するために、引き続き一般会計からの補助金が必要と考える。</t>
    <rPh sb="210" eb="212">
      <t>イッポウ</t>
    </rPh>
    <rPh sb="213" eb="216">
      <t>ゼンコクテキ</t>
    </rPh>
    <rPh sb="217" eb="220">
      <t>ジョウカソウ</t>
    </rPh>
    <rPh sb="221" eb="223">
      <t>ホウテイ</t>
    </rPh>
    <rPh sb="223" eb="225">
      <t>テンケン</t>
    </rPh>
    <rPh sb="225" eb="227">
      <t>ジッシ</t>
    </rPh>
    <rPh sb="227" eb="228">
      <t>リツ</t>
    </rPh>
    <rPh sb="229" eb="231">
      <t>セイソウ</t>
    </rPh>
    <rPh sb="231" eb="233">
      <t>ジッシ</t>
    </rPh>
    <rPh sb="233" eb="234">
      <t>リツ</t>
    </rPh>
    <rPh sb="235" eb="236">
      <t>タカ</t>
    </rPh>
    <rPh sb="239" eb="240">
      <t>イ</t>
    </rPh>
    <rPh sb="243" eb="245">
      <t>ジョウキョウ</t>
    </rPh>
    <rPh sb="248" eb="249">
      <t>ナカ</t>
    </rPh>
    <rPh sb="251" eb="253">
      <t>カセン</t>
    </rPh>
    <rPh sb="253" eb="255">
      <t>ジョウリュウ</t>
    </rPh>
    <rPh sb="256" eb="258">
      <t>リッチ</t>
    </rPh>
    <rPh sb="260" eb="263">
      <t>ジチタイ</t>
    </rPh>
    <rPh sb="264" eb="266">
      <t>セキム</t>
    </rPh>
    <rPh sb="270" eb="272">
      <t>ケンゼン</t>
    </rPh>
    <rPh sb="273" eb="274">
      <t>ミズ</t>
    </rPh>
    <rPh sb="274" eb="276">
      <t>カンキョウ</t>
    </rPh>
    <rPh sb="277" eb="279">
      <t>ホゼン</t>
    </rPh>
    <rPh sb="303" eb="304">
      <t>カンガ</t>
    </rPh>
    <phoneticPr fontId="1"/>
  </si>
  <si>
    <t>　平成16年度から開始した事業のため、現在は耐用年数の経過による浄化槽本体の更新時期が訪れていないため、消耗部品について、定期的更新を実施している状況である。</t>
    <rPh sb="40" eb="42">
      <t>ジキ</t>
    </rPh>
    <rPh sb="43" eb="44">
      <t>オトズ</t>
    </rPh>
    <rPh sb="54" eb="56">
      <t>ブヒン</t>
    </rPh>
    <phoneticPr fontId="1"/>
  </si>
  <si>
    <t>①経常収支比率：100％を超えているが、一般会計からの補助金で賄っている状況から、純粋に健全な経営状態とは言えない。
③流動比率：類似団体並びに全国平均よりもかなり上回っているが、一般会計からの補助金が含まれているため、経営改善を図る必要がある。
⑤経費回収率：事業の特性上、投資に対して施設利用率が極端に低く、十分な経費を回収し難い中、公共下水道と同一の料金体系を採用しているため、使用料収入だけでは汚水処理費を回収することが困難な状況である。
⑥汚水処理原価：類似団体の平均値を下回っているが、消耗部品の老朽化や物価上昇等により汚水処理費が増加しているため、維持管理費の抑制を行う必要がある。
⑦施設利用率：事業の特性上、浄化槽の規模が使用人数（水量）によって求めるものではなく、延床面積で決定されるため、実利用に対し、過大な整備となる傾向であり、十分な経費が回収できにくい。
⑧水洗化率：公共下水道事業及び農業集落排水事業の区域外に設置する事業により、水洗化率は100％となる。</t>
    <rPh sb="169" eb="170">
      <t>ナカ</t>
    </rPh>
    <rPh sb="252" eb="254">
      <t>ショウモウ</t>
    </rPh>
    <rPh sb="254" eb="256">
      <t>ブヒン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</si>
</sst>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10.3</c:v>
                </c:pt>
                <c:pt idx="1">
                  <c:v>10.57</c:v>
                </c:pt>
                <c:pt idx="2">
                  <c:v>10.66</c:v>
                </c:pt>
                <c:pt idx="3">
                  <c:v>10.76</c:v>
                </c:pt>
                <c:pt idx="4">
                  <c:v>10.65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58.19</c:v>
                </c:pt>
                <c:pt idx="1">
                  <c:v>56.52</c:v>
                </c:pt>
                <c:pt idx="2">
                  <c:v>88.45</c:v>
                </c:pt>
                <c:pt idx="3">
                  <c:v>54.08</c:v>
                </c:pt>
                <c:pt idx="4">
                  <c:v>52.59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87.8</c:v>
                </c:pt>
                <c:pt idx="1">
                  <c:v>88.43</c:v>
                </c:pt>
                <c:pt idx="2">
                  <c:v>90.34</c:v>
                </c:pt>
                <c:pt idx="3">
                  <c:v>90.57</c:v>
                </c:pt>
                <c:pt idx="4">
                  <c:v>87.02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118.4</c:v>
                </c:pt>
                <c:pt idx="1">
                  <c:v>107.92</c:v>
                </c:pt>
                <c:pt idx="2">
                  <c:v>108.29</c:v>
                </c:pt>
                <c:pt idx="3">
                  <c:v>112.37</c:v>
                </c:pt>
                <c:pt idx="4">
                  <c:v>112.26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99.03</c:v>
                </c:pt>
                <c:pt idx="1">
                  <c:v>100.41</c:v>
                </c:pt>
                <c:pt idx="2">
                  <c:v>100.17</c:v>
                </c:pt>
                <c:pt idx="3">
                  <c:v>96.95</c:v>
                </c:pt>
                <c:pt idx="4">
                  <c:v>99.24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3.89</c:v>
                </c:pt>
                <c:pt idx="1">
                  <c:v>7.41</c:v>
                </c:pt>
                <c:pt idx="2">
                  <c:v>10.71</c:v>
                </c:pt>
                <c:pt idx="3">
                  <c:v>14.13</c:v>
                </c:pt>
                <c:pt idx="4">
                  <c:v>17.309999999999999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15.74</c:v>
                </c:pt>
                <c:pt idx="1">
                  <c:v>21.02</c:v>
                </c:pt>
                <c:pt idx="2">
                  <c:v>24.31</c:v>
                </c:pt>
                <c:pt idx="3">
                  <c:v>26.92</c:v>
                </c:pt>
                <c:pt idx="4">
                  <c:v>27.57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74.239999999999995</c:v>
                </c:pt>
                <c:pt idx="1">
                  <c:v>83.92</c:v>
                </c:pt>
                <c:pt idx="2">
                  <c:v>89.31</c:v>
                </c:pt>
                <c:pt idx="3">
                  <c:v>91.33</c:v>
                </c:pt>
                <c:pt idx="4">
                  <c:v>89.91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149.09</c:v>
                </c:pt>
                <c:pt idx="1">
                  <c:v>187.87</c:v>
                </c:pt>
                <c:pt idx="2">
                  <c:v>262.75</c:v>
                </c:pt>
                <c:pt idx="3">
                  <c:v>341.36</c:v>
                </c:pt>
                <c:pt idx="4">
                  <c:v>395.65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100.47</c:v>
                </c:pt>
                <c:pt idx="1">
                  <c:v>122.71</c:v>
                </c:pt>
                <c:pt idx="2">
                  <c:v>138.19999999999999</c:v>
                </c:pt>
                <c:pt idx="3">
                  <c:v>126.97</c:v>
                </c:pt>
                <c:pt idx="4">
                  <c:v>103.61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294.27</c:v>
                </c:pt>
                <c:pt idx="1">
                  <c:v>294.08999999999997</c:v>
                </c:pt>
                <c:pt idx="2">
                  <c:v>294.08999999999997</c:v>
                </c:pt>
                <c:pt idx="3">
                  <c:v>338.47</c:v>
                </c:pt>
                <c:pt idx="4">
                  <c:v>368.83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55.83</c:v>
                </c:pt>
                <c:pt idx="1">
                  <c:v>48.11</c:v>
                </c:pt>
                <c:pt idx="2">
                  <c:v>48.74</c:v>
                </c:pt>
                <c:pt idx="3">
                  <c:v>48.6</c:v>
                </c:pt>
                <c:pt idx="4">
                  <c:v>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60.59</c:v>
                </c:pt>
                <c:pt idx="1">
                  <c:v>60</c:v>
                </c:pt>
                <c:pt idx="2">
                  <c:v>59.01</c:v>
                </c:pt>
                <c:pt idx="3">
                  <c:v>56.06</c:v>
                </c:pt>
                <c:pt idx="4">
                  <c:v>53.25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208.39</c:v>
                </c:pt>
                <c:pt idx="1">
                  <c:v>239.45</c:v>
                </c:pt>
                <c:pt idx="2">
                  <c:v>234.88</c:v>
                </c:pt>
                <c:pt idx="3">
                  <c:v>234.8</c:v>
                </c:pt>
                <c:pt idx="4">
                  <c:v>236.87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280.23</c:v>
                </c:pt>
                <c:pt idx="1">
                  <c:v>282.70999999999998</c:v>
                </c:pt>
                <c:pt idx="2">
                  <c:v>291.82</c:v>
                </c:pt>
                <c:pt idx="3">
                  <c:v>304.36</c:v>
                </c:pt>
                <c:pt idx="4">
                  <c:v>325.45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O1" workbookViewId="0">
      <selection activeCell="BQ86" sqref="BQ8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白河市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57085</v>
      </c>
      <c r="AM8" s="21"/>
      <c r="AN8" s="21"/>
      <c r="AO8" s="21"/>
      <c r="AP8" s="21"/>
      <c r="AQ8" s="21"/>
      <c r="AR8" s="21"/>
      <c r="AS8" s="21"/>
      <c r="AT8" s="7">
        <f>データ!T6</f>
        <v>305.32</v>
      </c>
      <c r="AU8" s="7"/>
      <c r="AV8" s="7"/>
      <c r="AW8" s="7"/>
      <c r="AX8" s="7"/>
      <c r="AY8" s="7"/>
      <c r="AZ8" s="7"/>
      <c r="BA8" s="7"/>
      <c r="BB8" s="7">
        <f>データ!U6</f>
        <v>186.97</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52.54</v>
      </c>
      <c r="J10" s="7"/>
      <c r="K10" s="7"/>
      <c r="L10" s="7"/>
      <c r="M10" s="7"/>
      <c r="N10" s="7"/>
      <c r="O10" s="7"/>
      <c r="P10" s="7">
        <f>データ!P6</f>
        <v>6.4</v>
      </c>
      <c r="Q10" s="7"/>
      <c r="R10" s="7"/>
      <c r="S10" s="7"/>
      <c r="T10" s="7"/>
      <c r="U10" s="7"/>
      <c r="V10" s="7"/>
      <c r="W10" s="7">
        <f>データ!Q6</f>
        <v>100</v>
      </c>
      <c r="X10" s="7"/>
      <c r="Y10" s="7"/>
      <c r="Z10" s="7"/>
      <c r="AA10" s="7"/>
      <c r="AB10" s="7"/>
      <c r="AC10" s="7"/>
      <c r="AD10" s="21">
        <f>データ!R6</f>
        <v>2838</v>
      </c>
      <c r="AE10" s="21"/>
      <c r="AF10" s="21"/>
      <c r="AG10" s="21"/>
      <c r="AH10" s="21"/>
      <c r="AI10" s="21"/>
      <c r="AJ10" s="21"/>
      <c r="AK10" s="2"/>
      <c r="AL10" s="21">
        <f>データ!V6</f>
        <v>3630</v>
      </c>
      <c r="AM10" s="21"/>
      <c r="AN10" s="21"/>
      <c r="AO10" s="21"/>
      <c r="AP10" s="21"/>
      <c r="AQ10" s="21"/>
      <c r="AR10" s="21"/>
      <c r="AS10" s="21"/>
      <c r="AT10" s="7">
        <f>データ!W6</f>
        <v>272.82</v>
      </c>
      <c r="AU10" s="7"/>
      <c r="AV10" s="7"/>
      <c r="AW10" s="7"/>
      <c r="AX10" s="7"/>
      <c r="AY10" s="7"/>
      <c r="AZ10" s="7"/>
      <c r="BA10" s="7"/>
      <c r="BB10" s="7">
        <f>データ!X6</f>
        <v>13.31</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32</v>
      </c>
      <c r="M84" s="12" t="s">
        <v>36</v>
      </c>
      <c r="N84" s="12" t="s">
        <v>53</v>
      </c>
      <c r="O84" s="12" t="s">
        <v>55</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oseo2Z8xYN4bottMyYpna/DsVp35fnk8o28Rbmc+argXnDgdO0Y7P0Xy7Y0FtGH2wvySg9YeyXGon1PBh1nig==" saltValue="ebgwEhdKiCbvj5mhh2Jp8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60</v>
      </c>
      <c r="D3" s="58" t="s">
        <v>39</v>
      </c>
      <c r="E3" s="58" t="s">
        <v>6</v>
      </c>
      <c r="F3" s="58" t="s">
        <v>5</v>
      </c>
      <c r="G3" s="58" t="s">
        <v>25</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72052</v>
      </c>
      <c r="D6" s="61">
        <f t="shared" si="1"/>
        <v>46</v>
      </c>
      <c r="E6" s="61">
        <f t="shared" si="1"/>
        <v>18</v>
      </c>
      <c r="F6" s="61">
        <f t="shared" si="1"/>
        <v>0</v>
      </c>
      <c r="G6" s="61">
        <f t="shared" si="1"/>
        <v>0</v>
      </c>
      <c r="H6" s="61" t="str">
        <f t="shared" si="1"/>
        <v>福島県　白河市</v>
      </c>
      <c r="I6" s="61" t="str">
        <f t="shared" si="1"/>
        <v>法適用</v>
      </c>
      <c r="J6" s="61" t="str">
        <f t="shared" si="1"/>
        <v>下水道事業</v>
      </c>
      <c r="K6" s="61" t="str">
        <f t="shared" si="1"/>
        <v>特定地域生活排水処理</v>
      </c>
      <c r="L6" s="61" t="str">
        <f t="shared" si="1"/>
        <v>K2</v>
      </c>
      <c r="M6" s="61" t="str">
        <f t="shared" si="1"/>
        <v>非設置</v>
      </c>
      <c r="N6" s="69" t="str">
        <f t="shared" si="1"/>
        <v>-</v>
      </c>
      <c r="O6" s="69">
        <f t="shared" si="1"/>
        <v>52.54</v>
      </c>
      <c r="P6" s="69">
        <f t="shared" si="1"/>
        <v>6.4</v>
      </c>
      <c r="Q6" s="69">
        <f t="shared" si="1"/>
        <v>100</v>
      </c>
      <c r="R6" s="69">
        <f t="shared" si="1"/>
        <v>2838</v>
      </c>
      <c r="S6" s="69">
        <f t="shared" si="1"/>
        <v>57085</v>
      </c>
      <c r="T6" s="69">
        <f t="shared" si="1"/>
        <v>305.32</v>
      </c>
      <c r="U6" s="69">
        <f t="shared" si="1"/>
        <v>186.97</v>
      </c>
      <c r="V6" s="69">
        <f t="shared" si="1"/>
        <v>3630</v>
      </c>
      <c r="W6" s="69">
        <f t="shared" si="1"/>
        <v>272.82</v>
      </c>
      <c r="X6" s="69">
        <f t="shared" si="1"/>
        <v>13.31</v>
      </c>
      <c r="Y6" s="77">
        <f t="shared" ref="Y6:AH6" si="2">IF(Y7="",NA(),Y7)</f>
        <v>118.4</v>
      </c>
      <c r="Z6" s="77">
        <f t="shared" si="2"/>
        <v>107.92</v>
      </c>
      <c r="AA6" s="77">
        <f t="shared" si="2"/>
        <v>108.29</v>
      </c>
      <c r="AB6" s="77">
        <f t="shared" si="2"/>
        <v>112.37</v>
      </c>
      <c r="AC6" s="77">
        <f t="shared" si="2"/>
        <v>112.26</v>
      </c>
      <c r="AD6" s="77">
        <f t="shared" si="2"/>
        <v>99.03</v>
      </c>
      <c r="AE6" s="77">
        <f t="shared" si="2"/>
        <v>100.41</v>
      </c>
      <c r="AF6" s="77">
        <f t="shared" si="2"/>
        <v>100.17</v>
      </c>
      <c r="AG6" s="77">
        <f t="shared" si="2"/>
        <v>96.95</v>
      </c>
      <c r="AH6" s="77">
        <f t="shared" si="2"/>
        <v>99.24</v>
      </c>
      <c r="AI6" s="69" t="str">
        <f>IF(AI7="","",IF(AI7="-","【-】","【"&amp;SUBSTITUTE(TEXT(AI7,"#,##0.00"),"-","△")&amp;"】"))</f>
        <v>【100.06】</v>
      </c>
      <c r="AJ6" s="69">
        <f t="shared" ref="AJ6:AS6" si="3">IF(AJ7="",NA(),AJ7)</f>
        <v>0</v>
      </c>
      <c r="AK6" s="69">
        <f t="shared" si="3"/>
        <v>0</v>
      </c>
      <c r="AL6" s="69">
        <f t="shared" si="3"/>
        <v>0</v>
      </c>
      <c r="AM6" s="69">
        <f t="shared" si="3"/>
        <v>0</v>
      </c>
      <c r="AN6" s="69">
        <f t="shared" si="3"/>
        <v>0</v>
      </c>
      <c r="AO6" s="77">
        <f t="shared" si="3"/>
        <v>74.239999999999995</v>
      </c>
      <c r="AP6" s="77">
        <f t="shared" si="3"/>
        <v>83.92</v>
      </c>
      <c r="AQ6" s="77">
        <f t="shared" si="3"/>
        <v>89.31</v>
      </c>
      <c r="AR6" s="77">
        <f t="shared" si="3"/>
        <v>91.33</v>
      </c>
      <c r="AS6" s="77">
        <f t="shared" si="3"/>
        <v>89.91</v>
      </c>
      <c r="AT6" s="69" t="str">
        <f>IF(AT7="","",IF(AT7="-","【-】","【"&amp;SUBSTITUTE(TEXT(AT7,"#,##0.00"),"-","△")&amp;"】"))</f>
        <v>【84.61】</v>
      </c>
      <c r="AU6" s="77">
        <f t="shared" ref="AU6:BD6" si="4">IF(AU7="",NA(),AU7)</f>
        <v>149.09</v>
      </c>
      <c r="AV6" s="77">
        <f t="shared" si="4"/>
        <v>187.87</v>
      </c>
      <c r="AW6" s="77">
        <f t="shared" si="4"/>
        <v>262.75</v>
      </c>
      <c r="AX6" s="77">
        <f t="shared" si="4"/>
        <v>341.36</v>
      </c>
      <c r="AY6" s="77">
        <f t="shared" si="4"/>
        <v>395.65</v>
      </c>
      <c r="AZ6" s="77">
        <f t="shared" si="4"/>
        <v>100.47</v>
      </c>
      <c r="BA6" s="77">
        <f t="shared" si="4"/>
        <v>122.71</v>
      </c>
      <c r="BB6" s="77">
        <f t="shared" si="4"/>
        <v>138.19999999999999</v>
      </c>
      <c r="BC6" s="77">
        <f t="shared" si="4"/>
        <v>126.97</v>
      </c>
      <c r="BD6" s="77">
        <f t="shared" si="4"/>
        <v>103.61</v>
      </c>
      <c r="BE6" s="69" t="str">
        <f>IF(BE7="","",IF(BE7="-","【-】","【"&amp;SUBSTITUTE(TEXT(BE7,"#,##0.00"),"-","△")&amp;"】"))</f>
        <v>【106.63】</v>
      </c>
      <c r="BF6" s="69">
        <f t="shared" ref="BF6:BO6" si="5">IF(BF7="",NA(),BF7)</f>
        <v>0</v>
      </c>
      <c r="BG6" s="69">
        <f t="shared" si="5"/>
        <v>0</v>
      </c>
      <c r="BH6" s="69">
        <f t="shared" si="5"/>
        <v>0</v>
      </c>
      <c r="BI6" s="69">
        <f t="shared" si="5"/>
        <v>0</v>
      </c>
      <c r="BJ6" s="69">
        <f t="shared" si="5"/>
        <v>0</v>
      </c>
      <c r="BK6" s="77">
        <f t="shared" si="5"/>
        <v>294.27</v>
      </c>
      <c r="BL6" s="77">
        <f t="shared" si="5"/>
        <v>294.08999999999997</v>
      </c>
      <c r="BM6" s="77">
        <f t="shared" si="5"/>
        <v>294.08999999999997</v>
      </c>
      <c r="BN6" s="77">
        <f t="shared" si="5"/>
        <v>338.47</v>
      </c>
      <c r="BO6" s="77">
        <f t="shared" si="5"/>
        <v>368.83</v>
      </c>
      <c r="BP6" s="69" t="str">
        <f>IF(BP7="","",IF(BP7="-","【-】","【"&amp;SUBSTITUTE(TEXT(BP7,"#,##0.00"),"-","△")&amp;"】"))</f>
        <v>【386.06】</v>
      </c>
      <c r="BQ6" s="77">
        <f t="shared" ref="BQ6:BZ6" si="6">IF(BQ7="",NA(),BQ7)</f>
        <v>55.83</v>
      </c>
      <c r="BR6" s="77">
        <f t="shared" si="6"/>
        <v>48.11</v>
      </c>
      <c r="BS6" s="77">
        <f t="shared" si="6"/>
        <v>48.74</v>
      </c>
      <c r="BT6" s="77">
        <f t="shared" si="6"/>
        <v>48.6</v>
      </c>
      <c r="BU6" s="77">
        <f t="shared" si="6"/>
        <v>48</v>
      </c>
      <c r="BV6" s="77">
        <f t="shared" si="6"/>
        <v>60.59</v>
      </c>
      <c r="BW6" s="77">
        <f t="shared" si="6"/>
        <v>60</v>
      </c>
      <c r="BX6" s="77">
        <f t="shared" si="6"/>
        <v>59.01</v>
      </c>
      <c r="BY6" s="77">
        <f t="shared" si="6"/>
        <v>56.06</v>
      </c>
      <c r="BZ6" s="77">
        <f t="shared" si="6"/>
        <v>53.25</v>
      </c>
      <c r="CA6" s="69" t="str">
        <f>IF(CA7="","",IF(CA7="-","【-】","【"&amp;SUBSTITUTE(TEXT(CA7,"#,##0.00"),"-","△")&amp;"】"))</f>
        <v>【51.14】</v>
      </c>
      <c r="CB6" s="77">
        <f t="shared" ref="CB6:CK6" si="7">IF(CB7="",NA(),CB7)</f>
        <v>208.39</v>
      </c>
      <c r="CC6" s="77">
        <f t="shared" si="7"/>
        <v>239.45</v>
      </c>
      <c r="CD6" s="77">
        <f t="shared" si="7"/>
        <v>234.88</v>
      </c>
      <c r="CE6" s="77">
        <f t="shared" si="7"/>
        <v>234.8</v>
      </c>
      <c r="CF6" s="77">
        <f t="shared" si="7"/>
        <v>236.87</v>
      </c>
      <c r="CG6" s="77">
        <f t="shared" si="7"/>
        <v>280.23</v>
      </c>
      <c r="CH6" s="77">
        <f t="shared" si="7"/>
        <v>282.70999999999998</v>
      </c>
      <c r="CI6" s="77">
        <f t="shared" si="7"/>
        <v>291.82</v>
      </c>
      <c r="CJ6" s="77">
        <f t="shared" si="7"/>
        <v>304.36</v>
      </c>
      <c r="CK6" s="77">
        <f t="shared" si="7"/>
        <v>325.45</v>
      </c>
      <c r="CL6" s="69" t="str">
        <f>IF(CL7="","",IF(CL7="-","【-】","【"&amp;SUBSTITUTE(TEXT(CL7,"#,##0.00"),"-","△")&amp;"】"))</f>
        <v>【329.31】</v>
      </c>
      <c r="CM6" s="77">
        <f t="shared" ref="CM6:CV6" si="8">IF(CM7="",NA(),CM7)</f>
        <v>10.3</v>
      </c>
      <c r="CN6" s="77">
        <f t="shared" si="8"/>
        <v>10.57</v>
      </c>
      <c r="CO6" s="77">
        <f t="shared" si="8"/>
        <v>10.66</v>
      </c>
      <c r="CP6" s="77">
        <f t="shared" si="8"/>
        <v>10.76</v>
      </c>
      <c r="CQ6" s="77">
        <f t="shared" si="8"/>
        <v>10.65</v>
      </c>
      <c r="CR6" s="77">
        <f t="shared" si="8"/>
        <v>58.19</v>
      </c>
      <c r="CS6" s="77">
        <f t="shared" si="8"/>
        <v>56.52</v>
      </c>
      <c r="CT6" s="77">
        <f t="shared" si="8"/>
        <v>88.45</v>
      </c>
      <c r="CU6" s="77">
        <f t="shared" si="8"/>
        <v>54.08</v>
      </c>
      <c r="CV6" s="77">
        <f t="shared" si="8"/>
        <v>52.59</v>
      </c>
      <c r="CW6" s="69" t="str">
        <f>IF(CW7="","",IF(CW7="-","【-】","【"&amp;SUBSTITUTE(TEXT(CW7,"#,##0.00"),"-","△")&amp;"】"))</f>
        <v>【54.37】</v>
      </c>
      <c r="CX6" s="77">
        <f t="shared" ref="CX6:DG6" si="9">IF(CX7="",NA(),CX7)</f>
        <v>100</v>
      </c>
      <c r="CY6" s="77">
        <f t="shared" si="9"/>
        <v>100</v>
      </c>
      <c r="CZ6" s="77">
        <f t="shared" si="9"/>
        <v>100</v>
      </c>
      <c r="DA6" s="77">
        <f t="shared" si="9"/>
        <v>100</v>
      </c>
      <c r="DB6" s="77">
        <f t="shared" si="9"/>
        <v>100</v>
      </c>
      <c r="DC6" s="77">
        <f t="shared" si="9"/>
        <v>87.8</v>
      </c>
      <c r="DD6" s="77">
        <f t="shared" si="9"/>
        <v>88.43</v>
      </c>
      <c r="DE6" s="77">
        <f t="shared" si="9"/>
        <v>90.34</v>
      </c>
      <c r="DF6" s="77">
        <f t="shared" si="9"/>
        <v>90.57</v>
      </c>
      <c r="DG6" s="77">
        <f t="shared" si="9"/>
        <v>87.02</v>
      </c>
      <c r="DH6" s="69" t="str">
        <f>IF(DH7="","",IF(DH7="-","【-】","【"&amp;SUBSTITUTE(TEXT(DH7,"#,##0.00"),"-","△")&amp;"】"))</f>
        <v>【84.89】</v>
      </c>
      <c r="DI6" s="77">
        <f t="shared" ref="DI6:DR6" si="10">IF(DI7="",NA(),DI7)</f>
        <v>3.89</v>
      </c>
      <c r="DJ6" s="77">
        <f t="shared" si="10"/>
        <v>7.41</v>
      </c>
      <c r="DK6" s="77">
        <f t="shared" si="10"/>
        <v>10.71</v>
      </c>
      <c r="DL6" s="77">
        <f t="shared" si="10"/>
        <v>14.13</v>
      </c>
      <c r="DM6" s="77">
        <f t="shared" si="10"/>
        <v>17.309999999999999</v>
      </c>
      <c r="DN6" s="77">
        <f t="shared" si="10"/>
        <v>15.74</v>
      </c>
      <c r="DO6" s="77">
        <f t="shared" si="10"/>
        <v>21.02</v>
      </c>
      <c r="DP6" s="77">
        <f t="shared" si="10"/>
        <v>24.31</v>
      </c>
      <c r="DQ6" s="77">
        <f t="shared" si="10"/>
        <v>26.92</v>
      </c>
      <c r="DR6" s="77">
        <f t="shared" si="10"/>
        <v>27.57</v>
      </c>
      <c r="DS6" s="69" t="str">
        <f>IF(DS7="","",IF(DS7="-","【-】","【"&amp;SUBSTITUTE(TEXT(DS7,"#,##0.00"),"-","△")&amp;"】"))</f>
        <v>【26.38】</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72052</v>
      </c>
      <c r="D7" s="62">
        <v>46</v>
      </c>
      <c r="E7" s="62">
        <v>18</v>
      </c>
      <c r="F7" s="62">
        <v>0</v>
      </c>
      <c r="G7" s="62">
        <v>0</v>
      </c>
      <c r="H7" s="62" t="s">
        <v>41</v>
      </c>
      <c r="I7" s="62" t="s">
        <v>96</v>
      </c>
      <c r="J7" s="62" t="s">
        <v>97</v>
      </c>
      <c r="K7" s="62" t="s">
        <v>98</v>
      </c>
      <c r="L7" s="62" t="s">
        <v>99</v>
      </c>
      <c r="M7" s="62" t="s">
        <v>100</v>
      </c>
      <c r="N7" s="70" t="s">
        <v>101</v>
      </c>
      <c r="O7" s="70">
        <v>52.54</v>
      </c>
      <c r="P7" s="70">
        <v>6.4</v>
      </c>
      <c r="Q7" s="70">
        <v>100</v>
      </c>
      <c r="R7" s="70">
        <v>2838</v>
      </c>
      <c r="S7" s="70">
        <v>57085</v>
      </c>
      <c r="T7" s="70">
        <v>305.32</v>
      </c>
      <c r="U7" s="70">
        <v>186.97</v>
      </c>
      <c r="V7" s="70">
        <v>3630</v>
      </c>
      <c r="W7" s="70">
        <v>272.82</v>
      </c>
      <c r="X7" s="70">
        <v>13.31</v>
      </c>
      <c r="Y7" s="70">
        <v>118.4</v>
      </c>
      <c r="Z7" s="70">
        <v>107.92</v>
      </c>
      <c r="AA7" s="70">
        <v>108.29</v>
      </c>
      <c r="AB7" s="70">
        <v>112.37</v>
      </c>
      <c r="AC7" s="70">
        <v>112.26</v>
      </c>
      <c r="AD7" s="70">
        <v>99.03</v>
      </c>
      <c r="AE7" s="70">
        <v>100.41</v>
      </c>
      <c r="AF7" s="70">
        <v>100.17</v>
      </c>
      <c r="AG7" s="70">
        <v>96.95</v>
      </c>
      <c r="AH7" s="70">
        <v>99.24</v>
      </c>
      <c r="AI7" s="70">
        <v>100.06</v>
      </c>
      <c r="AJ7" s="70">
        <v>0</v>
      </c>
      <c r="AK7" s="70">
        <v>0</v>
      </c>
      <c r="AL7" s="70">
        <v>0</v>
      </c>
      <c r="AM7" s="70">
        <v>0</v>
      </c>
      <c r="AN7" s="70">
        <v>0</v>
      </c>
      <c r="AO7" s="70">
        <v>74.239999999999995</v>
      </c>
      <c r="AP7" s="70">
        <v>83.92</v>
      </c>
      <c r="AQ7" s="70">
        <v>89.31</v>
      </c>
      <c r="AR7" s="70">
        <v>91.33</v>
      </c>
      <c r="AS7" s="70">
        <v>89.91</v>
      </c>
      <c r="AT7" s="70">
        <v>84.61</v>
      </c>
      <c r="AU7" s="70">
        <v>149.09</v>
      </c>
      <c r="AV7" s="70">
        <v>187.87</v>
      </c>
      <c r="AW7" s="70">
        <v>262.75</v>
      </c>
      <c r="AX7" s="70">
        <v>341.36</v>
      </c>
      <c r="AY7" s="70">
        <v>395.65</v>
      </c>
      <c r="AZ7" s="70">
        <v>100.47</v>
      </c>
      <c r="BA7" s="70">
        <v>122.71</v>
      </c>
      <c r="BB7" s="70">
        <v>138.19999999999999</v>
      </c>
      <c r="BC7" s="70">
        <v>126.97</v>
      </c>
      <c r="BD7" s="70">
        <v>103.61</v>
      </c>
      <c r="BE7" s="70">
        <v>106.63</v>
      </c>
      <c r="BF7" s="70">
        <v>0</v>
      </c>
      <c r="BG7" s="70">
        <v>0</v>
      </c>
      <c r="BH7" s="70">
        <v>0</v>
      </c>
      <c r="BI7" s="70">
        <v>0</v>
      </c>
      <c r="BJ7" s="70">
        <v>0</v>
      </c>
      <c r="BK7" s="70">
        <v>294.27</v>
      </c>
      <c r="BL7" s="70">
        <v>294.08999999999997</v>
      </c>
      <c r="BM7" s="70">
        <v>294.08999999999997</v>
      </c>
      <c r="BN7" s="70">
        <v>338.47</v>
      </c>
      <c r="BO7" s="70">
        <v>368.83</v>
      </c>
      <c r="BP7" s="70">
        <v>386.06</v>
      </c>
      <c r="BQ7" s="70">
        <v>55.83</v>
      </c>
      <c r="BR7" s="70">
        <v>48.11</v>
      </c>
      <c r="BS7" s="70">
        <v>48.74</v>
      </c>
      <c r="BT7" s="70">
        <v>48.6</v>
      </c>
      <c r="BU7" s="70">
        <v>48</v>
      </c>
      <c r="BV7" s="70">
        <v>60.59</v>
      </c>
      <c r="BW7" s="70">
        <v>60</v>
      </c>
      <c r="BX7" s="70">
        <v>59.01</v>
      </c>
      <c r="BY7" s="70">
        <v>56.06</v>
      </c>
      <c r="BZ7" s="70">
        <v>53.25</v>
      </c>
      <c r="CA7" s="70">
        <v>51.14</v>
      </c>
      <c r="CB7" s="70">
        <v>208.39</v>
      </c>
      <c r="CC7" s="70">
        <v>239.45</v>
      </c>
      <c r="CD7" s="70">
        <v>234.88</v>
      </c>
      <c r="CE7" s="70">
        <v>234.8</v>
      </c>
      <c r="CF7" s="70">
        <v>236.87</v>
      </c>
      <c r="CG7" s="70">
        <v>280.23</v>
      </c>
      <c r="CH7" s="70">
        <v>282.70999999999998</v>
      </c>
      <c r="CI7" s="70">
        <v>291.82</v>
      </c>
      <c r="CJ7" s="70">
        <v>304.36</v>
      </c>
      <c r="CK7" s="70">
        <v>325.45</v>
      </c>
      <c r="CL7" s="70">
        <v>329.31</v>
      </c>
      <c r="CM7" s="70">
        <v>10.3</v>
      </c>
      <c r="CN7" s="70">
        <v>10.57</v>
      </c>
      <c r="CO7" s="70">
        <v>10.66</v>
      </c>
      <c r="CP7" s="70">
        <v>10.76</v>
      </c>
      <c r="CQ7" s="70">
        <v>10.65</v>
      </c>
      <c r="CR7" s="70">
        <v>58.19</v>
      </c>
      <c r="CS7" s="70">
        <v>56.52</v>
      </c>
      <c r="CT7" s="70">
        <v>88.45</v>
      </c>
      <c r="CU7" s="70">
        <v>54.08</v>
      </c>
      <c r="CV7" s="70">
        <v>52.59</v>
      </c>
      <c r="CW7" s="70">
        <v>54.37</v>
      </c>
      <c r="CX7" s="70">
        <v>100</v>
      </c>
      <c r="CY7" s="70">
        <v>100</v>
      </c>
      <c r="CZ7" s="70">
        <v>100</v>
      </c>
      <c r="DA7" s="70">
        <v>100</v>
      </c>
      <c r="DB7" s="70">
        <v>100</v>
      </c>
      <c r="DC7" s="70">
        <v>87.8</v>
      </c>
      <c r="DD7" s="70">
        <v>88.43</v>
      </c>
      <c r="DE7" s="70">
        <v>90.34</v>
      </c>
      <c r="DF7" s="70">
        <v>90.57</v>
      </c>
      <c r="DG7" s="70">
        <v>87.02</v>
      </c>
      <c r="DH7" s="70">
        <v>84.89</v>
      </c>
      <c r="DI7" s="70">
        <v>3.89</v>
      </c>
      <c r="DJ7" s="70">
        <v>7.41</v>
      </c>
      <c r="DK7" s="70">
        <v>10.71</v>
      </c>
      <c r="DL7" s="70">
        <v>14.13</v>
      </c>
      <c r="DM7" s="70">
        <v>17.309999999999999</v>
      </c>
      <c r="DN7" s="70">
        <v>15.74</v>
      </c>
      <c r="DO7" s="70">
        <v>21.02</v>
      </c>
      <c r="DP7" s="70">
        <v>24.31</v>
      </c>
      <c r="DQ7" s="70">
        <v>26.92</v>
      </c>
      <c r="DR7" s="70">
        <v>27.57</v>
      </c>
      <c r="DS7" s="70">
        <v>26.38</v>
      </c>
      <c r="DT7" s="70" t="s">
        <v>101</v>
      </c>
      <c r="DU7" s="70" t="s">
        <v>101</v>
      </c>
      <c r="DV7" s="70" t="s">
        <v>101</v>
      </c>
      <c r="DW7" s="70" t="s">
        <v>101</v>
      </c>
      <c r="DX7" s="70" t="s">
        <v>101</v>
      </c>
      <c r="DY7" s="70" t="s">
        <v>101</v>
      </c>
      <c r="DZ7" s="70" t="s">
        <v>101</v>
      </c>
      <c r="EA7" s="70" t="s">
        <v>101</v>
      </c>
      <c r="EB7" s="70" t="s">
        <v>101</v>
      </c>
      <c r="EC7" s="70" t="s">
        <v>101</v>
      </c>
      <c r="ED7" s="70" t="s">
        <v>101</v>
      </c>
      <c r="EE7" s="70" t="s">
        <v>101</v>
      </c>
      <c r="EF7" s="70" t="s">
        <v>101</v>
      </c>
      <c r="EG7" s="70" t="s">
        <v>101</v>
      </c>
      <c r="EH7" s="70" t="s">
        <v>101</v>
      </c>
      <c r="EI7" s="70" t="s">
        <v>101</v>
      </c>
      <c r="EJ7" s="70" t="s">
        <v>101</v>
      </c>
      <c r="EK7" s="70" t="s">
        <v>101</v>
      </c>
      <c r="EL7" s="70" t="s">
        <v>101</v>
      </c>
      <c r="EM7" s="70" t="s">
        <v>101</v>
      </c>
      <c r="EN7" s="70" t="s">
        <v>101</v>
      </c>
      <c r="EO7" s="70" t="s">
        <v>101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902</cp:lastModifiedBy>
  <dcterms:created xsi:type="dcterms:W3CDTF">2025-12-23T06:29:32Z</dcterms:created>
  <dcterms:modified xsi:type="dcterms:W3CDTF">2026-01-22T10:20:03Z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2026-01-22T10:20:03Z</vt:filetime>
  </property>
</Properties>
</file>