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16988\Desktop\260121【県市町村財政課0205(木)〆】公営企業に係る経営比較分析表（令和６年度決算）の分析等について（依頼\"/>
    </mc:Choice>
  </mc:AlternateContent>
  <xr:revisionPtr revIDLastSave="0" documentId="13_ncr:1_{D47C57B1-9C6E-417D-A312-BCEF0ACC4BED}" xr6:coauthVersionLast="47" xr6:coauthVersionMax="47" xr10:uidLastSave="{00000000-0000-0000-0000-000000000000}"/>
  <workbookProtection workbookAlgorithmName="SHA-512" workbookHashValue="5Av4EyX/Qm5HA+5m6i6gS08jKXrwQvFDuSIVE7bGhP6QYyonGNptBRJzFZCQxZJHyFerR6WxxlpM7nqyBUJWLw==" workbookSaltValue="W7dkkmqhNt+mmmVSloxZ4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Q6" i="5"/>
  <c r="W10" i="4" s="1"/>
  <c r="P6" i="5"/>
  <c r="O6" i="5"/>
  <c r="N6" i="5"/>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F85" i="4"/>
  <c r="BB10" i="4"/>
  <c r="AT10" i="4"/>
  <c r="P10" i="4"/>
  <c r="I10" i="4"/>
  <c r="B10" i="4"/>
  <c r="AL8" i="4"/>
  <c r="AD8" i="4"/>
  <c r="W8" i="4"/>
  <c r="P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<sst xmlns="http://schemas.openxmlformats.org/spreadsheetml/2006/main" count="228" uniqueCount="112">
  <si>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</si>
  <si>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</si>
  <si>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</si>
  <si>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</si>
  <si>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</si>
  <si>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</si>
  <si>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</si>
  <si>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</si>
  <si>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</si>
  <si>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</si>
  <si>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</si>
  <si>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</si>
  <si>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</si>
  <si>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</si>
  <si>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</si>
  <si>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</si>
  <si>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</si>
  <si>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</si>
  <si>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</si>
  <si>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</si>
  <si>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</si>
  <si>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</si>
  <si>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</si>
  <si>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</si>
  <si>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</si>
  <si>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</si>
  <si>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</si>
  <si>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</si>
  <si>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</si>
  <si>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</si>
  <si>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</si>
  <si>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</si>
  <si>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</si>
  <si>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</si>
  <si>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</si>
  <si>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</si>
  <si>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</si>
  <si>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</si>
  <si>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</si>
  <si>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</si>
  <si>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</si>
  <si>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</si>
  <si>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</si>
  <si>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</si>
  <si>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</si>
  <si>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</si>
  <si>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</si>
  <si>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</si>
  <si>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</si>
  <si>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</si>
  <si>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</si>
  <si>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</si>
  <si>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</si>
  <si>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</si>
  <si>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</si>
  <si>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</si>
  <si>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</si>
  <si>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</si>
  <si>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</si>
  <si>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</si>
  <si>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</si>
  <si>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</si>
  <si>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</si>
  <si>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</si>
  <si>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</si>
  <si>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</si>
  <si>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</si>
  <si>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</si>
  <si>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</si>
  <si>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</si>
  <si>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</si>
  <si>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</si>
  <si>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</si>
  <si>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</si>
  <si>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</si>
  <si>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</si>
  <si>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</si>
  <si>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</si>
  <si>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</si>
  <si>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</si>
  <si>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</si>
  <si>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</si>
  <si>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</si>
  <si>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</si>
  <si>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</si>
  <si>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</si>
  <si>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</si>
  <si>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</si>
  <si>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</si>
  <si>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</si>
  <si>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</si>
  <si>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</si>
  <si>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</si>
  <si>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</si>
  <si>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</si>
  <si>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</si>
  <si>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</si>
  <si>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</si>
  <si>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</si>
  <si>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</si>
  <si>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</si>
  <si>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</si>
  <si>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</si>
  <si>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</si>
  <si>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</si>
  <si>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</si>
  <si>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</si>
  <si>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</si>
  <si>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</si>
  <si>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「①有形固定資産減価償却率」は、類似団体平均値を下回っています。
　「②管路経年化率」は、類似団体平均値を上回っています。
　「③管路更新率」は、類似団体平均値を上回りました。本市は令和４年１月に新たに策定した経営プランである「いわき水みらいビジョン2031」の主要事業として位置付けされている老朽管更新事業に取組んでいますが、令和６年度は老朽管更新事業における債務負担行為の設定工事の増加等により目標値の1.00％を下回っている状況です。</t>
    <rPh sb="82" eb="83">
      <t>ウエ</t>
    </rPh>
    <phoneticPr fontId="4"/>
  </si>
  <si>
    <t>　「①経常収支比率」は年々減少しており類似団体平均を下回っていますが、良好な数値である100％を上回っております。
　「③流動比率」は100％を上回っており短期的な財務状況は良好です。
　「④企業債残高対給水収益比率」は給水収益の減少により、前年度と比べ2.20ポイント上昇しています。
　「⑤料金回収率」は100％を上回っており給水に係る費用が水道料金で賄われていますが、年々低下しています。
　「⑥給水原価」は、物価の高騰などの影響を受け年々上昇しており、かつ、類似団体平均値を上回っています。これは広域で起伏に富む地勢、中小河川への依存により施設を多く抱えているなどの要因によって、より多くの給水コストがかかっているためです。
　「⑦施設利用率」は、年々減少しており類似団体平均値を下回っています。このことから、施設のダウンサイジングなどの施設の効率性を高める対策を進めていく必要があります。
　「⑧有収率」は、類似団体平均値を下回っています。このことから、現在、老朽化対策や漏水防止対策を強化し、有収率の改善に努めています。</t>
    <rPh sb="11" eb="13">
      <t>ネンネン</t>
    </rPh>
    <rPh sb="13" eb="15">
      <t>ゲンショウ</t>
    </rPh>
    <rPh sb="35" eb="37">
      <t>リョウコウ</t>
    </rPh>
    <rPh sb="38" eb="40">
      <t>スウチ</t>
    </rPh>
    <rPh sb="208" eb="210">
      <t>ブッカ</t>
    </rPh>
    <rPh sb="211" eb="213">
      <t>コウトウ</t>
    </rPh>
    <rPh sb="216" eb="218">
      <t>エイキョウ</t>
    </rPh>
    <rPh sb="219" eb="220">
      <t>ウ</t>
    </rPh>
    <phoneticPr fontId="4"/>
  </si>
  <si>
    <t>　経営の健全性については、概ね良好ですが、今後は給水人口の減に伴う給水収益の減少などにより低下していくことが見込まれます。
　施設の効率性については、類似団体平均値を下回っており、ダウンサイジングなどの施設の効率化に取組む必要があります。
　老朽化については、管路経年化率が類似団体平均値と比べ高い状態にあることから、現在、老朽化対策を強化し、計画的に老朽管更新を進めています。
　今後、給水人口の減に伴う給水収益の減少や物価高騰に伴う様々な費用の増加、水道施設の更新需要の増大により、経営環境は厳しさを増す見込みであることから、「いわき水みらいビジョン2031」に位置付けた事業を着実に実施し、経営の効率化などによる財政基盤の強化や水道施設の計画的な更新を進めることで、これらの課題に適切に対応していきます。</t>
    <rPh sb="211" eb="213">
      <t>ブッカ</t>
    </rPh>
    <rPh sb="213" eb="215">
      <t>コウトウ</t>
    </rPh>
    <rPh sb="216" eb="217">
      <t>トモナ</t>
    </rPh>
    <rPh sb="218" eb="220">
      <t>サマザマ</t>
    </rPh>
    <rPh sb="221" eb="223">
      <t>ヒヨウ</t>
    </rPh>
    <rPh sb="224" eb="226">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</si>
</sst>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1.36</c:v>
                </c:pt>
                <c:pt idx="1">
                  <c:v>1.21</c:v>
                </c:pt>
                <c:pt idx="2">
                  <c:v>1.06</c:v>
                </c:pt>
                <c:pt idx="3">
                  <c:v>0.68</c:v>
                </c:pt>
                <c:pt idx="4">
                  <c:v>0.88</c:v>
                </c:pt>
              </c:numCache>
            </c:numRef>
          </c:val>
          <c:extLst>
            <c:ext xmlns:c16="http://schemas.microsoft.com/office/drawing/2014/chart" uri="{C3380CC4-5D6E-409C-BE32-E72D297353CC}">
              <c16:uniqueId val="{00000000-B2E8-41BF-B130-C63DC901E55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B2E8-41BF-B130-C63DC901E55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55.39</c:v>
                </c:pt>
                <c:pt idx="1">
                  <c:v>53.16</c:v>
                </c:pt>
                <c:pt idx="2">
                  <c:v>52.22</c:v>
                </c:pt>
                <c:pt idx="3">
                  <c:v>51.56</c:v>
                </c:pt>
                <c:pt idx="4">
                  <c:v>50.93</c:v>
                </c:pt>
              </c:numCache>
            </c:numRef>
          </c:val>
          <c:extLst>
            <c:ext xmlns:c16="http://schemas.microsoft.com/office/drawing/2014/chart" uri="{C3380CC4-5D6E-409C-BE32-E72D297353CC}">
              <c16:uniqueId val="{00000000-EA1E-4747-A670-763224EA667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EA1E-4747-A670-763224EA667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88.42</c:v>
                </c:pt>
                <c:pt idx="1">
                  <c:v>90.18</c:v>
                </c:pt>
                <c:pt idx="2">
                  <c:v>89.78</c:v>
                </c:pt>
                <c:pt idx="3">
                  <c:v>89.36</c:v>
                </c:pt>
                <c:pt idx="4">
                  <c:v>89.92</c:v>
                </c:pt>
              </c:numCache>
            </c:numRef>
          </c:val>
          <c:extLst>
            <c:ext xmlns:c16="http://schemas.microsoft.com/office/drawing/2014/chart" uri="{C3380CC4-5D6E-409C-BE32-E72D297353CC}">
              <c16:uniqueId val="{00000000-5E7C-405C-8DD9-8CA3124BCD9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5E7C-405C-8DD9-8CA3124BCD9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118.63</c:v>
                </c:pt>
                <c:pt idx="1">
                  <c:v>115.51</c:v>
                </c:pt>
                <c:pt idx="2">
                  <c:v>109.64</c:v>
                </c:pt>
                <c:pt idx="3">
                  <c:v>108.08</c:v>
                </c:pt>
                <c:pt idx="4">
                  <c:v>107.12</c:v>
                </c:pt>
              </c:numCache>
            </c:numRef>
          </c:val>
          <c:extLst>
            <c:ext xmlns:c16="http://schemas.microsoft.com/office/drawing/2014/chart" uri="{C3380CC4-5D6E-409C-BE32-E72D297353CC}">
              <c16:uniqueId val="{00000000-FC44-41B5-A4A1-A070B42426D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FC44-41B5-A4A1-A070B42426D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46.63</c:v>
                </c:pt>
                <c:pt idx="1">
                  <c:v>47.49</c:v>
                </c:pt>
                <c:pt idx="2">
                  <c:v>48.01</c:v>
                </c:pt>
                <c:pt idx="3">
                  <c:v>48.98</c:v>
                </c:pt>
                <c:pt idx="4">
                  <c:v>49.6</c:v>
                </c:pt>
              </c:numCache>
            </c:numRef>
          </c:val>
          <c:extLst>
            <c:ext xmlns:c16="http://schemas.microsoft.com/office/drawing/2014/chart" uri="{C3380CC4-5D6E-409C-BE32-E72D297353CC}">
              <c16:uniqueId val="{00000000-C305-47B5-8614-78E4D23F00F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C305-47B5-8614-78E4D23F00F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26.2</c:v>
                </c:pt>
                <c:pt idx="1">
                  <c:v>27.19</c:v>
                </c:pt>
                <c:pt idx="2">
                  <c:v>27.95</c:v>
                </c:pt>
                <c:pt idx="3">
                  <c:v>29.82</c:v>
                </c:pt>
                <c:pt idx="4">
                  <c:v>31.66</c:v>
                </c:pt>
              </c:numCache>
            </c:numRef>
          </c:val>
          <c:extLst>
            <c:ext xmlns:c16="http://schemas.microsoft.com/office/drawing/2014/chart" uri="{C3380CC4-5D6E-409C-BE32-E72D297353CC}">
              <c16:uniqueId val="{00000000-09C5-432C-8616-590D18DE185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09C5-432C-8616-590D18DE185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7C-4AF5-B276-7309A063ED3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C7C-4AF5-B276-7309A063ED3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227.63</c:v>
                </c:pt>
                <c:pt idx="1">
                  <c:v>231.91</c:v>
                </c:pt>
                <c:pt idx="2">
                  <c:v>215.13</c:v>
                </c:pt>
                <c:pt idx="3">
                  <c:v>225.78</c:v>
                </c:pt>
                <c:pt idx="4">
                  <c:v>214.56</c:v>
                </c:pt>
              </c:numCache>
            </c:numRef>
          </c:val>
          <c:extLst>
            <c:ext xmlns:c16="http://schemas.microsoft.com/office/drawing/2014/chart" uri="{C3380CC4-5D6E-409C-BE32-E72D297353CC}">
              <c16:uniqueId val="{00000000-C569-4BA3-A45F-B1970A7B3B5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C569-4BA3-A45F-B1970A7B3B5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309.32</c:v>
                </c:pt>
                <c:pt idx="1">
                  <c:v>306.62</c:v>
                </c:pt>
                <c:pt idx="2">
                  <c:v>307.52999999999997</c:v>
                </c:pt>
                <c:pt idx="3">
                  <c:v>308.57</c:v>
                </c:pt>
                <c:pt idx="4">
                  <c:v>310.77</c:v>
                </c:pt>
              </c:numCache>
            </c:numRef>
          </c:val>
          <c:extLst>
            <c:ext xmlns:c16="http://schemas.microsoft.com/office/drawing/2014/chart" uri="{C3380CC4-5D6E-409C-BE32-E72D297353CC}">
              <c16:uniqueId val="{00000000-76AF-4F04-A1AC-EA0D70A7246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76AF-4F04-A1AC-EA0D70A7246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113.66</c:v>
                </c:pt>
                <c:pt idx="1">
                  <c:v>110.41</c:v>
                </c:pt>
                <c:pt idx="2">
                  <c:v>103.98</c:v>
                </c:pt>
                <c:pt idx="3">
                  <c:v>102.94</c:v>
                </c:pt>
                <c:pt idx="4">
                  <c:v>101.74</c:v>
                </c:pt>
              </c:numCache>
            </c:numRef>
          </c:val>
          <c:extLst>
            <c:ext xmlns:c16="http://schemas.microsoft.com/office/drawing/2014/chart" uri="{C3380CC4-5D6E-409C-BE32-E72D297353CC}">
              <c16:uniqueId val="{00000000-86E1-4EC5-8206-5792C649844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86E1-4EC5-8206-5792C649844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195.06</c:v>
                </c:pt>
                <c:pt idx="1">
                  <c:v>201.66</c:v>
                </c:pt>
                <c:pt idx="2">
                  <c:v>215.15</c:v>
                </c:pt>
                <c:pt idx="3">
                  <c:v>218.21</c:v>
                </c:pt>
                <c:pt idx="4">
                  <c:v>221.29</c:v>
                </c:pt>
              </c:numCache>
            </c:numRef>
          </c:val>
          <c:extLst>
            <c:ext xmlns:c16="http://schemas.microsoft.com/office/drawing/2014/chart" uri="{C3380CC4-5D6E-409C-BE32-E72D297353CC}">
              <c16:uniqueId val="{00000000-71CE-4CAC-977A-20023338DA7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71CE-4CAC-977A-20023338DA7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39" zoomScale="85" zoomScaleNormal="8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福島県　いわき市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3"/>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5" t="s">
        <v>9</v>
      </c>
      <c r="BM7" s="76"/>
      <c r="BN7" s="76"/>
      <c r="BO7" s="76"/>
      <c r="BP7" s="76"/>
      <c r="BQ7" s="76"/>
      <c r="BR7" s="76"/>
      <c r="BS7" s="76"/>
      <c r="BT7" s="76"/>
      <c r="BU7" s="76"/>
      <c r="BV7" s="76"/>
      <c r="BW7" s="76"/>
      <c r="BX7" s="76"/>
      <c r="BY7" s="77"/>
    </row>
    <row r="8" spans="1:78" ht="18.75" customHeight="1" x14ac:dyDescent="0.2">
      <c r="A8" s="2"/>
      <c r="B8" s="68" t="str">
        <f>データ!$I$6</f>
        <v>法適用</v>
      </c>
      <c r="C8" s="69"/>
      <c r="D8" s="69"/>
      <c r="E8" s="69"/>
      <c r="F8" s="69"/>
      <c r="G8" s="69"/>
      <c r="H8" s="69"/>
      <c r="I8" s="68" t="str">
        <f>データ!$J$6</f>
        <v>水道事業</v>
      </c>
      <c r="J8" s="69"/>
      <c r="K8" s="69"/>
      <c r="L8" s="69"/>
      <c r="M8" s="69"/>
      <c r="N8" s="69"/>
      <c r="O8" s="70"/>
      <c r="P8" s="71" t="str">
        <f>データ!$K$6</f>
        <v>末端給水事業</v>
      </c>
      <c r="Q8" s="71"/>
      <c r="R8" s="71"/>
      <c r="S8" s="71"/>
      <c r="T8" s="71"/>
      <c r="U8" s="71"/>
      <c r="V8" s="71"/>
      <c r="W8" s="71" t="str">
        <f>データ!$L$6</f>
        <v>A1</v>
      </c>
      <c r="X8" s="71"/>
      <c r="Y8" s="71"/>
      <c r="Z8" s="71"/>
      <c r="AA8" s="71"/>
      <c r="AB8" s="71"/>
      <c r="AC8" s="71"/>
      <c r="AD8" s="71" t="str">
        <f>データ!$M$6</f>
        <v>自治体職員</v>
      </c>
      <c r="AE8" s="71"/>
      <c r="AF8" s="71"/>
      <c r="AG8" s="71"/>
      <c r="AH8" s="71"/>
      <c r="AI8" s="71"/>
      <c r="AJ8" s="71"/>
      <c r="AK8" s="2"/>
      <c r="AL8" s="62">
        <f>データ!$R$6</f>
        <v>303171</v>
      </c>
      <c r="AM8" s="62"/>
      <c r="AN8" s="62"/>
      <c r="AO8" s="62"/>
      <c r="AP8" s="62"/>
      <c r="AQ8" s="62"/>
      <c r="AR8" s="62"/>
      <c r="AS8" s="62"/>
      <c r="AT8" s="36">
        <f>データ!$S$6</f>
        <v>1232.51</v>
      </c>
      <c r="AU8" s="37"/>
      <c r="AV8" s="37"/>
      <c r="AW8" s="37"/>
      <c r="AX8" s="37"/>
      <c r="AY8" s="37"/>
      <c r="AZ8" s="37"/>
      <c r="BA8" s="37"/>
      <c r="BB8" s="51">
        <f>データ!$T$6</f>
        <v>245.98</v>
      </c>
      <c r="BC8" s="51"/>
      <c r="BD8" s="51"/>
      <c r="BE8" s="51"/>
      <c r="BF8" s="51"/>
      <c r="BG8" s="51"/>
      <c r="BH8" s="51"/>
      <c r="BI8" s="51"/>
      <c r="BJ8" s="3"/>
      <c r="BK8" s="3"/>
      <c r="BL8" s="64" t="s">
        <v>10</v>
      </c>
      <c r="BM8" s="65"/>
      <c r="BN8" s="66" t="s">
        <v>11</v>
      </c>
      <c r="BO8" s="66"/>
      <c r="BP8" s="66"/>
      <c r="BQ8" s="66"/>
      <c r="BR8" s="66"/>
      <c r="BS8" s="66"/>
      <c r="BT8" s="66"/>
      <c r="BU8" s="66"/>
      <c r="BV8" s="66"/>
      <c r="BW8" s="66"/>
      <c r="BX8" s="66"/>
      <c r="BY8" s="67"/>
    </row>
    <row r="9" spans="1:78" ht="18.75" customHeight="1" x14ac:dyDescent="0.2">
      <c r="A9" s="2"/>
      <c r="B9" s="44" t="s">
        <v>12</v>
      </c>
      <c r="C9" s="45"/>
      <c r="D9" s="45"/>
      <c r="E9" s="45"/>
      <c r="F9" s="45"/>
      <c r="G9" s="45"/>
      <c r="H9" s="45"/>
      <c r="I9" s="44" t="s">
        <v>13</v>
      </c>
      <c r="J9" s="45"/>
      <c r="K9" s="45"/>
      <c r="L9" s="45"/>
      <c r="M9" s="45"/>
      <c r="N9" s="45"/>
      <c r="O9" s="63"/>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73.09</v>
      </c>
      <c r="J10" s="37"/>
      <c r="K10" s="37"/>
      <c r="L10" s="37"/>
      <c r="M10" s="37"/>
      <c r="N10" s="37"/>
      <c r="O10" s="61"/>
      <c r="P10" s="51">
        <f>データ!$P$6</f>
        <v>102.38</v>
      </c>
      <c r="Q10" s="51"/>
      <c r="R10" s="51"/>
      <c r="S10" s="51"/>
      <c r="T10" s="51"/>
      <c r="U10" s="51"/>
      <c r="V10" s="51"/>
      <c r="W10" s="62">
        <f>データ!$Q$6</f>
        <v>3729</v>
      </c>
      <c r="X10" s="62"/>
      <c r="Y10" s="62"/>
      <c r="Z10" s="62"/>
      <c r="AA10" s="62"/>
      <c r="AB10" s="62"/>
      <c r="AC10" s="62"/>
      <c r="AD10" s="2"/>
      <c r="AE10" s="2"/>
      <c r="AF10" s="2"/>
      <c r="AG10" s="2"/>
      <c r="AH10" s="2"/>
      <c r="AI10" s="2"/>
      <c r="AJ10" s="2"/>
      <c r="AK10" s="2"/>
      <c r="AL10" s="62">
        <f>データ!$U$6</f>
        <v>307848</v>
      </c>
      <c r="AM10" s="62"/>
      <c r="AN10" s="62"/>
      <c r="AO10" s="62"/>
      <c r="AP10" s="62"/>
      <c r="AQ10" s="62"/>
      <c r="AR10" s="62"/>
      <c r="AS10" s="62"/>
      <c r="AT10" s="36">
        <f>データ!$V$6</f>
        <v>466.03</v>
      </c>
      <c r="AU10" s="37"/>
      <c r="AV10" s="37"/>
      <c r="AW10" s="37"/>
      <c r="AX10" s="37"/>
      <c r="AY10" s="37"/>
      <c r="AZ10" s="37"/>
      <c r="BA10" s="37"/>
      <c r="BB10" s="51">
        <f>データ!$W$6</f>
        <v>660.58</v>
      </c>
      <c r="BC10" s="51"/>
      <c r="BD10" s="51"/>
      <c r="BE10" s="51"/>
      <c r="BF10" s="51"/>
      <c r="BG10" s="51"/>
      <c r="BH10" s="51"/>
      <c r="BI10" s="51"/>
      <c r="BJ10" s="2"/>
      <c r="BK10" s="2"/>
      <c r="BL10" s="52" t="s">
        <v>21</v>
      </c>
      <c r="BM10" s="53"/>
      <c r="BN10" s="54" t="s">
        <v>22</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6" t="s">
        <v>111</v>
      </c>
      <c r="BM66" s="87"/>
      <c r="BN66" s="87"/>
      <c r="BO66" s="87"/>
      <c r="BP66" s="87"/>
      <c r="BQ66" s="87"/>
      <c r="BR66" s="87"/>
      <c r="BS66" s="87"/>
      <c r="BT66" s="87"/>
      <c r="BU66" s="87"/>
      <c r="BV66" s="87"/>
      <c r="BW66" s="87"/>
      <c r="BX66" s="87"/>
      <c r="BY66" s="87"/>
      <c r="BZ66" s="8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6"/>
      <c r="BM67" s="87"/>
      <c r="BN67" s="87"/>
      <c r="BO67" s="87"/>
      <c r="BP67" s="87"/>
      <c r="BQ67" s="87"/>
      <c r="BR67" s="87"/>
      <c r="BS67" s="87"/>
      <c r="BT67" s="87"/>
      <c r="BU67" s="87"/>
      <c r="BV67" s="87"/>
      <c r="BW67" s="87"/>
      <c r="BX67" s="87"/>
      <c r="BY67" s="87"/>
      <c r="BZ67" s="8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6"/>
      <c r="BM68" s="87"/>
      <c r="BN68" s="87"/>
      <c r="BO68" s="87"/>
      <c r="BP68" s="87"/>
      <c r="BQ68" s="87"/>
      <c r="BR68" s="87"/>
      <c r="BS68" s="87"/>
      <c r="BT68" s="87"/>
      <c r="BU68" s="87"/>
      <c r="BV68" s="87"/>
      <c r="BW68" s="87"/>
      <c r="BX68" s="87"/>
      <c r="BY68" s="87"/>
      <c r="BZ68" s="8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6"/>
      <c r="BM69" s="87"/>
      <c r="BN69" s="87"/>
      <c r="BO69" s="87"/>
      <c r="BP69" s="87"/>
      <c r="BQ69" s="87"/>
      <c r="BR69" s="87"/>
      <c r="BS69" s="87"/>
      <c r="BT69" s="87"/>
      <c r="BU69" s="87"/>
      <c r="BV69" s="87"/>
      <c r="BW69" s="87"/>
      <c r="BX69" s="87"/>
      <c r="BY69" s="87"/>
      <c r="BZ69" s="8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6"/>
      <c r="BM70" s="87"/>
      <c r="BN70" s="87"/>
      <c r="BO70" s="87"/>
      <c r="BP70" s="87"/>
      <c r="BQ70" s="87"/>
      <c r="BR70" s="87"/>
      <c r="BS70" s="87"/>
      <c r="BT70" s="87"/>
      <c r="BU70" s="87"/>
      <c r="BV70" s="87"/>
      <c r="BW70" s="87"/>
      <c r="BX70" s="87"/>
      <c r="BY70" s="87"/>
      <c r="BZ70" s="8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6"/>
      <c r="BM71" s="87"/>
      <c r="BN71" s="87"/>
      <c r="BO71" s="87"/>
      <c r="BP71" s="87"/>
      <c r="BQ71" s="87"/>
      <c r="BR71" s="87"/>
      <c r="BS71" s="87"/>
      <c r="BT71" s="87"/>
      <c r="BU71" s="87"/>
      <c r="BV71" s="87"/>
      <c r="BW71" s="87"/>
      <c r="BX71" s="87"/>
      <c r="BY71" s="87"/>
      <c r="BZ71" s="8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6"/>
      <c r="BM72" s="87"/>
      <c r="BN72" s="87"/>
      <c r="BO72" s="87"/>
      <c r="BP72" s="87"/>
      <c r="BQ72" s="87"/>
      <c r="BR72" s="87"/>
      <c r="BS72" s="87"/>
      <c r="BT72" s="87"/>
      <c r="BU72" s="87"/>
      <c r="BV72" s="87"/>
      <c r="BW72" s="87"/>
      <c r="BX72" s="87"/>
      <c r="BY72" s="87"/>
      <c r="BZ72" s="8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6"/>
      <c r="BM73" s="87"/>
      <c r="BN73" s="87"/>
      <c r="BO73" s="87"/>
      <c r="BP73" s="87"/>
      <c r="BQ73" s="87"/>
      <c r="BR73" s="87"/>
      <c r="BS73" s="87"/>
      <c r="BT73" s="87"/>
      <c r="BU73" s="87"/>
      <c r="BV73" s="87"/>
      <c r="BW73" s="87"/>
      <c r="BX73" s="87"/>
      <c r="BY73" s="87"/>
      <c r="BZ73" s="8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6"/>
      <c r="BM74" s="87"/>
      <c r="BN74" s="87"/>
      <c r="BO74" s="87"/>
      <c r="BP74" s="87"/>
      <c r="BQ74" s="87"/>
      <c r="BR74" s="87"/>
      <c r="BS74" s="87"/>
      <c r="BT74" s="87"/>
      <c r="BU74" s="87"/>
      <c r="BV74" s="87"/>
      <c r="BW74" s="87"/>
      <c r="BX74" s="87"/>
      <c r="BY74" s="87"/>
      <c r="BZ74" s="8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6"/>
      <c r="BM75" s="87"/>
      <c r="BN75" s="87"/>
      <c r="BO75" s="87"/>
      <c r="BP75" s="87"/>
      <c r="BQ75" s="87"/>
      <c r="BR75" s="87"/>
      <c r="BS75" s="87"/>
      <c r="BT75" s="87"/>
      <c r="BU75" s="87"/>
      <c r="BV75" s="87"/>
      <c r="BW75" s="87"/>
      <c r="BX75" s="87"/>
      <c r="BY75" s="87"/>
      <c r="BZ75" s="8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6"/>
      <c r="BM76" s="87"/>
      <c r="BN76" s="87"/>
      <c r="BO76" s="87"/>
      <c r="BP76" s="87"/>
      <c r="BQ76" s="87"/>
      <c r="BR76" s="87"/>
      <c r="BS76" s="87"/>
      <c r="BT76" s="87"/>
      <c r="BU76" s="87"/>
      <c r="BV76" s="87"/>
      <c r="BW76" s="87"/>
      <c r="BX76" s="87"/>
      <c r="BY76" s="87"/>
      <c r="BZ76" s="8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6"/>
      <c r="BM77" s="87"/>
      <c r="BN77" s="87"/>
      <c r="BO77" s="87"/>
      <c r="BP77" s="87"/>
      <c r="BQ77" s="87"/>
      <c r="BR77" s="87"/>
      <c r="BS77" s="87"/>
      <c r="BT77" s="87"/>
      <c r="BU77" s="87"/>
      <c r="BV77" s="87"/>
      <c r="BW77" s="87"/>
      <c r="BX77" s="87"/>
      <c r="BY77" s="87"/>
      <c r="BZ77" s="8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6"/>
      <c r="BM78" s="87"/>
      <c r="BN78" s="87"/>
      <c r="BO78" s="87"/>
      <c r="BP78" s="87"/>
      <c r="BQ78" s="87"/>
      <c r="BR78" s="87"/>
      <c r="BS78" s="87"/>
      <c r="BT78" s="87"/>
      <c r="BU78" s="87"/>
      <c r="BV78" s="87"/>
      <c r="BW78" s="87"/>
      <c r="BX78" s="87"/>
      <c r="BY78" s="87"/>
      <c r="BZ78" s="8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6"/>
      <c r="BM79" s="87"/>
      <c r="BN79" s="87"/>
      <c r="BO79" s="87"/>
      <c r="BP79" s="87"/>
      <c r="BQ79" s="87"/>
      <c r="BR79" s="87"/>
      <c r="BS79" s="87"/>
      <c r="BT79" s="87"/>
      <c r="BU79" s="87"/>
      <c r="BV79" s="87"/>
      <c r="BW79" s="87"/>
      <c r="BX79" s="87"/>
      <c r="BY79" s="87"/>
      <c r="BZ79" s="8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6"/>
      <c r="BM80" s="87"/>
      <c r="BN80" s="87"/>
      <c r="BO80" s="87"/>
      <c r="BP80" s="87"/>
      <c r="BQ80" s="87"/>
      <c r="BR80" s="87"/>
      <c r="BS80" s="87"/>
      <c r="BT80" s="87"/>
      <c r="BU80" s="87"/>
      <c r="BV80" s="87"/>
      <c r="BW80" s="87"/>
      <c r="BX80" s="87"/>
      <c r="BY80" s="87"/>
      <c r="BZ80" s="8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6"/>
      <c r="BM81" s="87"/>
      <c r="BN81" s="87"/>
      <c r="BO81" s="87"/>
      <c r="BP81" s="87"/>
      <c r="BQ81" s="87"/>
      <c r="BR81" s="87"/>
      <c r="BS81" s="87"/>
      <c r="BT81" s="87"/>
      <c r="BU81" s="87"/>
      <c r="BV81" s="87"/>
      <c r="BW81" s="87"/>
      <c r="BX81" s="87"/>
      <c r="BY81" s="87"/>
      <c r="BZ81" s="8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9"/>
      <c r="BM82" s="90"/>
      <c r="BN82" s="90"/>
      <c r="BO82" s="90"/>
      <c r="BP82" s="90"/>
      <c r="BQ82" s="90"/>
      <c r="BR82" s="90"/>
      <c r="BS82" s="90"/>
      <c r="BT82" s="90"/>
      <c r="BU82" s="90"/>
      <c r="BV82" s="90"/>
      <c r="BW82" s="90"/>
      <c r="BX82" s="90"/>
      <c r="BY82" s="90"/>
      <c r="BZ82" s="9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uHidwbcXx8XmvwIRTsQKKZCHlbB/IHkJfpWtQUyMvzrI/jYYYJv5chQLgpujKxTXRNO3xqR/SPiG2twDSEQbA==" saltValue="JbEmSaupTpGCPWInxoG+L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79" t="s">
        <v>50</v>
      </c>
      <c r="I3" s="80"/>
      <c r="J3" s="80"/>
      <c r="K3" s="80"/>
      <c r="L3" s="80"/>
      <c r="M3" s="80"/>
      <c r="N3" s="80"/>
      <c r="O3" s="80"/>
      <c r="P3" s="80"/>
      <c r="Q3" s="80"/>
      <c r="R3" s="80"/>
      <c r="S3" s="80"/>
      <c r="T3" s="80"/>
      <c r="U3" s="80"/>
      <c r="V3" s="80"/>
      <c r="W3" s="81"/>
      <c r="X3" s="85" t="s">
        <v>51</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52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2">
      <c r="A4" s="15" t="s">
        <v>53</v>
      </c>
      <c r="B4" s="17"/>
      <c r="C4" s="17"/>
      <c r="D4" s="17"/>
      <c r="E4" s="17"/>
      <c r="F4" s="17"/>
      <c r="G4" s="17"/>
      <c r="H4" s="82"/>
      <c r="I4" s="83"/>
      <c r="J4" s="83"/>
      <c r="K4" s="83"/>
      <c r="L4" s="83"/>
      <c r="M4" s="83"/>
      <c r="N4" s="83"/>
      <c r="O4" s="83"/>
      <c r="P4" s="83"/>
      <c r="Q4" s="83"/>
      <c r="R4" s="83"/>
      <c r="S4" s="83"/>
      <c r="T4" s="83"/>
      <c r="U4" s="83"/>
      <c r="V4" s="83"/>
      <c r="W4" s="84"/>
      <c r="X4" s="78" t="s">
        <v>54</v>
      </c>
      <c r="Y4" s="78"/>
      <c r="Z4" s="78"/>
      <c r="AA4" s="78"/>
      <c r="AB4" s="78"/>
      <c r="AC4" s="78"/>
      <c r="AD4" s="78"/>
      <c r="AE4" s="78"/>
      <c r="AF4" s="78"/>
      <c r="AG4" s="78"/>
      <c r="AH4" s="78"/>
      <c r="AI4" s="78" t="s">
        <v>55</v>
      </c>
      <c r="AJ4" s="78"/>
      <c r="AK4" s="78"/>
      <c r="AL4" s="78"/>
      <c r="AM4" s="78"/>
      <c r="AN4" s="78"/>
      <c r="AO4" s="78"/>
      <c r="AP4" s="78"/>
      <c r="AQ4" s="78"/>
      <c r="AR4" s="78"/>
      <c r="AS4" s="78"/>
      <c r="AT4" s="78" t="s">
        <v>56</v>
      </c>
      <c r="AU4" s="78"/>
      <c r="AV4" s="78"/>
      <c r="AW4" s="78"/>
      <c r="AX4" s="78"/>
      <c r="AY4" s="78"/>
      <c r="AZ4" s="78"/>
      <c r="BA4" s="78"/>
      <c r="BB4" s="78"/>
      <c r="BC4" s="78"/>
      <c r="BD4" s="78"/>
      <c r="BE4" s="78" t="s">
        <v>57</v>
      </c>
      <c r="BF4" s="78"/>
      <c r="BG4" s="78"/>
      <c r="BH4" s="78"/>
      <c r="BI4" s="78"/>
      <c r="BJ4" s="78"/>
      <c r="BK4" s="78"/>
      <c r="BL4" s="78"/>
      <c r="BM4" s="78"/>
      <c r="BN4" s="78"/>
      <c r="BO4" s="78"/>
      <c r="BP4" s="78" t="s">
        <v>58</v>
      </c>
      <c r="BQ4" s="78"/>
      <c r="BR4" s="78"/>
      <c r="BS4" s="78"/>
      <c r="BT4" s="78"/>
      <c r="BU4" s="78"/>
      <c r="BV4" s="78"/>
      <c r="BW4" s="78"/>
      <c r="BX4" s="78"/>
      <c r="BY4" s="78"/>
      <c r="BZ4" s="78"/>
      <c r="CA4" s="78" t="s">
        <v>59</v>
      </c>
      <c r="CB4" s="78"/>
      <c r="CC4" s="78"/>
      <c r="CD4" s="78"/>
      <c r="CE4" s="78"/>
      <c r="CF4" s="78"/>
      <c r="CG4" s="78"/>
      <c r="CH4" s="78"/>
      <c r="CI4" s="78"/>
      <c r="CJ4" s="78"/>
      <c r="CK4" s="78"/>
      <c r="CL4" s="78" t="s">
        <v>60</v>
      </c>
      <c r="CM4" s="78"/>
      <c r="CN4" s="78"/>
      <c r="CO4" s="78"/>
      <c r="CP4" s="78"/>
      <c r="CQ4" s="78"/>
      <c r="CR4" s="78"/>
      <c r="CS4" s="78"/>
      <c r="CT4" s="78"/>
      <c r="CU4" s="78"/>
      <c r="CV4" s="78"/>
      <c r="CW4" s="78" t="s">
        <v>61</v>
      </c>
      <c r="CX4" s="78"/>
      <c r="CY4" s="78"/>
      <c r="CZ4" s="78"/>
      <c r="DA4" s="78"/>
      <c r="DB4" s="78"/>
      <c r="DC4" s="78"/>
      <c r="DD4" s="78"/>
      <c r="DE4" s="78"/>
      <c r="DF4" s="78"/>
      <c r="DG4" s="78"/>
      <c r="DH4" s="78" t="s">
        <v>62</v>
      </c>
      <c r="DI4" s="78"/>
      <c r="DJ4" s="78"/>
      <c r="DK4" s="78"/>
      <c r="DL4" s="78"/>
      <c r="DM4" s="78"/>
      <c r="DN4" s="78"/>
      <c r="DO4" s="78"/>
      <c r="DP4" s="78"/>
      <c r="DQ4" s="78"/>
      <c r="DR4" s="78"/>
      <c r="DS4" s="78" t="s">
        <v>63</v>
      </c>
      <c r="DT4" s="78"/>
      <c r="DU4" s="78"/>
      <c r="DV4" s="78"/>
      <c r="DW4" s="78"/>
      <c r="DX4" s="78"/>
      <c r="DY4" s="78"/>
      <c r="DZ4" s="78"/>
      <c r="EA4" s="78"/>
      <c r="EB4" s="78"/>
      <c r="EC4" s="78"/>
      <c r="ED4" s="78" t="s">
        <v>64</v>
      </c>
      <c r="EE4" s="78"/>
      <c r="EF4" s="78"/>
      <c r="EG4" s="78"/>
      <c r="EH4" s="78"/>
      <c r="EI4" s="78"/>
      <c r="EJ4" s="78"/>
      <c r="EK4" s="78"/>
      <c r="EL4" s="78"/>
      <c r="EM4" s="78"/>
      <c r="EN4" s="78"/>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72044</v>
      </c>
      <c r="D6" s="20">
        <f t="shared" si="3"/>
        <v>46</v>
      </c>
      <c r="E6" s="20">
        <f t="shared" si="3"/>
        <v>1</v>
      </c>
      <c r="F6" s="20">
        <f t="shared" si="3"/>
        <v>0</v>
      </c>
      <c r="G6" s="20">
        <f t="shared" si="3"/>
        <v>1</v>
      </c>
      <c r="H6" s="20" t="str">
        <f t="shared" si="3"/>
        <v>福島県　いわき市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73.09</v>
      </c>
      <c r="P6" s="21">
        <f t="shared" si="3"/>
        <v>102.38</v>
      </c>
      <c r="Q6" s="21">
        <f t="shared" si="3"/>
        <v>3729</v>
      </c>
      <c r="R6" s="21">
        <f t="shared" si="3"/>
        <v>303171</v>
      </c>
      <c r="S6" s="21">
        <f t="shared" si="3"/>
        <v>1232.51</v>
      </c>
      <c r="T6" s="21">
        <f t="shared" si="3"/>
        <v>245.98</v>
      </c>
      <c r="U6" s="21">
        <f t="shared" si="3"/>
        <v>307848</v>
      </c>
      <c r="V6" s="21">
        <f t="shared" si="3"/>
        <v>466.03</v>
      </c>
      <c r="W6" s="21">
        <f t="shared" si="3"/>
        <v>660.58</v>
      </c>
      <c r="X6" s="22">
        <f>IF(X7="",NA(),X7)</f>
        <v>118.63</v>
      </c>
      <c r="Y6" s="22">
        <f t="shared" ref="Y6:AG6" si="4">IF(Y7="",NA(),Y7)</f>
        <v>115.51</v>
      </c>
      <c r="Z6" s="22">
        <f t="shared" si="4"/>
        <v>109.64</v>
      </c>
      <c r="AA6" s="22">
        <f t="shared" si="4"/>
        <v>108.08</v>
      </c>
      <c r="AB6" s="22">
        <f t="shared" si="4"/>
        <v>107.12</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227.63</v>
      </c>
      <c r="AU6" s="22">
        <f t="shared" ref="AU6:BC6" si="6">IF(AU7="",NA(),AU7)</f>
        <v>231.91</v>
      </c>
      <c r="AV6" s="22">
        <f t="shared" si="6"/>
        <v>215.13</v>
      </c>
      <c r="AW6" s="22">
        <f t="shared" si="6"/>
        <v>225.78</v>
      </c>
      <c r="AX6" s="22">
        <f t="shared" si="6"/>
        <v>214.56</v>
      </c>
      <c r="AY6" s="22">
        <f t="shared" si="6"/>
        <v>239.45</v>
      </c>
      <c r="AZ6" s="22">
        <f t="shared" si="6"/>
        <v>246.01</v>
      </c>
      <c r="BA6" s="22">
        <f t="shared" si="6"/>
        <v>228.89</v>
      </c>
      <c r="BB6" s="22">
        <f t="shared" si="6"/>
        <v>232.66</v>
      </c>
      <c r="BC6" s="22">
        <f t="shared" si="6"/>
        <v>217.12</v>
      </c>
      <c r="BD6" s="21" t="str">
        <f>IF(BD7="","",IF(BD7="-","【-】","【"&amp;SUBSTITUTE(TEXT(BD7,"#,##0.00"),"-","△")&amp;"】"))</f>
        <v>【239.69】</v>
      </c>
      <c r="BE6" s="22">
        <f>IF(BE7="",NA(),BE7)</f>
        <v>309.32</v>
      </c>
      <c r="BF6" s="22">
        <f t="shared" ref="BF6:BN6" si="7">IF(BF7="",NA(),BF7)</f>
        <v>306.62</v>
      </c>
      <c r="BG6" s="22">
        <f t="shared" si="7"/>
        <v>307.52999999999997</v>
      </c>
      <c r="BH6" s="22">
        <f t="shared" si="7"/>
        <v>308.57</v>
      </c>
      <c r="BI6" s="22">
        <f t="shared" si="7"/>
        <v>310.77</v>
      </c>
      <c r="BJ6" s="22">
        <f t="shared" si="7"/>
        <v>259.56</v>
      </c>
      <c r="BK6" s="22">
        <f t="shared" si="7"/>
        <v>248.92</v>
      </c>
      <c r="BL6" s="22">
        <f t="shared" si="7"/>
        <v>251.26</v>
      </c>
      <c r="BM6" s="22">
        <f t="shared" si="7"/>
        <v>255.84</v>
      </c>
      <c r="BN6" s="22">
        <f t="shared" si="7"/>
        <v>253.22</v>
      </c>
      <c r="BO6" s="21" t="str">
        <f>IF(BO7="","",IF(BO7="-","【-】","【"&amp;SUBSTITUTE(TEXT(BO7,"#,##0.00"),"-","△")&amp;"】"))</f>
        <v>【264.86】</v>
      </c>
      <c r="BP6" s="22">
        <f>IF(BP7="",NA(),BP7)</f>
        <v>113.66</v>
      </c>
      <c r="BQ6" s="22">
        <f t="shared" ref="BQ6:BY6" si="8">IF(BQ7="",NA(),BQ7)</f>
        <v>110.41</v>
      </c>
      <c r="BR6" s="22">
        <f t="shared" si="8"/>
        <v>103.98</v>
      </c>
      <c r="BS6" s="22">
        <f t="shared" si="8"/>
        <v>102.94</v>
      </c>
      <c r="BT6" s="22">
        <f t="shared" si="8"/>
        <v>101.74</v>
      </c>
      <c r="BU6" s="22">
        <f t="shared" si="8"/>
        <v>105.07</v>
      </c>
      <c r="BV6" s="22">
        <f t="shared" si="8"/>
        <v>107.54</v>
      </c>
      <c r="BW6" s="22">
        <f t="shared" si="8"/>
        <v>101.93</v>
      </c>
      <c r="BX6" s="22">
        <f t="shared" si="8"/>
        <v>102.36</v>
      </c>
      <c r="BY6" s="22">
        <f t="shared" si="8"/>
        <v>101.56</v>
      </c>
      <c r="BZ6" s="21" t="str">
        <f>IF(BZ7="","",IF(BZ7="-","【-】","【"&amp;SUBSTITUTE(TEXT(BZ7,"#,##0.00"),"-","△")&amp;"】"))</f>
        <v>【97.59】</v>
      </c>
      <c r="CA6" s="22">
        <f>IF(CA7="",NA(),CA7)</f>
        <v>195.06</v>
      </c>
      <c r="CB6" s="22">
        <f t="shared" ref="CB6:CJ6" si="9">IF(CB7="",NA(),CB7)</f>
        <v>201.66</v>
      </c>
      <c r="CC6" s="22">
        <f t="shared" si="9"/>
        <v>215.15</v>
      </c>
      <c r="CD6" s="22">
        <f t="shared" si="9"/>
        <v>218.21</v>
      </c>
      <c r="CE6" s="22">
        <f t="shared" si="9"/>
        <v>221.29</v>
      </c>
      <c r="CF6" s="22">
        <f t="shared" si="9"/>
        <v>153.71</v>
      </c>
      <c r="CG6" s="22">
        <f t="shared" si="9"/>
        <v>155.9</v>
      </c>
      <c r="CH6" s="22">
        <f t="shared" si="9"/>
        <v>162.47</v>
      </c>
      <c r="CI6" s="22">
        <f t="shared" si="9"/>
        <v>165.52</v>
      </c>
      <c r="CJ6" s="22">
        <f t="shared" si="9"/>
        <v>169.99</v>
      </c>
      <c r="CK6" s="21" t="str">
        <f>IF(CK7="","",IF(CK7="-","【-】","【"&amp;SUBSTITUTE(TEXT(CK7,"#,##0.00"),"-","△")&amp;"】"))</f>
        <v>【181.66】</v>
      </c>
      <c r="CL6" s="22">
        <f>IF(CL7="",NA(),CL7)</f>
        <v>55.39</v>
      </c>
      <c r="CM6" s="22">
        <f t="shared" ref="CM6:CU6" si="10">IF(CM7="",NA(),CM7)</f>
        <v>53.16</v>
      </c>
      <c r="CN6" s="22">
        <f t="shared" si="10"/>
        <v>52.22</v>
      </c>
      <c r="CO6" s="22">
        <f t="shared" si="10"/>
        <v>51.56</v>
      </c>
      <c r="CP6" s="22">
        <f t="shared" si="10"/>
        <v>50.93</v>
      </c>
      <c r="CQ6" s="22">
        <f t="shared" si="10"/>
        <v>64.41</v>
      </c>
      <c r="CR6" s="22">
        <f t="shared" si="10"/>
        <v>64.11</v>
      </c>
      <c r="CS6" s="22">
        <f t="shared" si="10"/>
        <v>63.81</v>
      </c>
      <c r="CT6" s="22">
        <f t="shared" si="10"/>
        <v>63.58</v>
      </c>
      <c r="CU6" s="22">
        <f t="shared" si="10"/>
        <v>64.13</v>
      </c>
      <c r="CV6" s="21" t="str">
        <f>IF(CV7="","",IF(CV7="-","【-】","【"&amp;SUBSTITUTE(TEXT(CV7,"#,##0.00"),"-","△")&amp;"】"))</f>
        <v>【60.21】</v>
      </c>
      <c r="CW6" s="22">
        <f>IF(CW7="",NA(),CW7)</f>
        <v>88.42</v>
      </c>
      <c r="CX6" s="22">
        <f t="shared" ref="CX6:DF6" si="11">IF(CX7="",NA(),CX7)</f>
        <v>90.18</v>
      </c>
      <c r="CY6" s="22">
        <f t="shared" si="11"/>
        <v>89.78</v>
      </c>
      <c r="CZ6" s="22">
        <f t="shared" si="11"/>
        <v>89.36</v>
      </c>
      <c r="DA6" s="22">
        <f t="shared" si="11"/>
        <v>89.92</v>
      </c>
      <c r="DB6" s="22">
        <f t="shared" si="11"/>
        <v>91.64</v>
      </c>
      <c r="DC6" s="22">
        <f t="shared" si="11"/>
        <v>92.09</v>
      </c>
      <c r="DD6" s="22">
        <f t="shared" si="11"/>
        <v>91.76</v>
      </c>
      <c r="DE6" s="22">
        <f t="shared" si="11"/>
        <v>91.22</v>
      </c>
      <c r="DF6" s="22">
        <f t="shared" si="11"/>
        <v>90.98</v>
      </c>
      <c r="DG6" s="21" t="str">
        <f>IF(DG7="","",IF(DG7="-","【-】","【"&amp;SUBSTITUTE(TEXT(DG7,"#,##0.00"),"-","△")&amp;"】"))</f>
        <v>【89.21】</v>
      </c>
      <c r="DH6" s="22">
        <f>IF(DH7="",NA(),DH7)</f>
        <v>46.63</v>
      </c>
      <c r="DI6" s="22">
        <f t="shared" ref="DI6:DQ6" si="12">IF(DI7="",NA(),DI7)</f>
        <v>47.49</v>
      </c>
      <c r="DJ6" s="22">
        <f t="shared" si="12"/>
        <v>48.01</v>
      </c>
      <c r="DK6" s="22">
        <f t="shared" si="12"/>
        <v>48.98</v>
      </c>
      <c r="DL6" s="22">
        <f t="shared" si="12"/>
        <v>49.6</v>
      </c>
      <c r="DM6" s="22">
        <f t="shared" si="12"/>
        <v>51.62</v>
      </c>
      <c r="DN6" s="22">
        <f t="shared" si="12"/>
        <v>52.16</v>
      </c>
      <c r="DO6" s="22">
        <f t="shared" si="12"/>
        <v>52.59</v>
      </c>
      <c r="DP6" s="22">
        <f t="shared" si="12"/>
        <v>52.74</v>
      </c>
      <c r="DQ6" s="22">
        <f t="shared" si="12"/>
        <v>53.15</v>
      </c>
      <c r="DR6" s="21" t="str">
        <f>IF(DR7="","",IF(DR7="-","【-】","【"&amp;SUBSTITUTE(TEXT(DR7,"#,##0.00"),"-","△")&amp;"】"))</f>
        <v>【52.41】</v>
      </c>
      <c r="DS6" s="22">
        <f>IF(DS7="",NA(),DS7)</f>
        <v>26.2</v>
      </c>
      <c r="DT6" s="22">
        <f t="shared" ref="DT6:EB6" si="13">IF(DT7="",NA(),DT7)</f>
        <v>27.19</v>
      </c>
      <c r="DU6" s="22">
        <f t="shared" si="13"/>
        <v>27.95</v>
      </c>
      <c r="DV6" s="22">
        <f t="shared" si="13"/>
        <v>29.82</v>
      </c>
      <c r="DW6" s="22">
        <f t="shared" si="13"/>
        <v>31.66</v>
      </c>
      <c r="DX6" s="22">
        <f t="shared" si="13"/>
        <v>23.68</v>
      </c>
      <c r="DY6" s="22">
        <f t="shared" si="13"/>
        <v>25.76</v>
      </c>
      <c r="DZ6" s="22">
        <f t="shared" si="13"/>
        <v>27.51</v>
      </c>
      <c r="EA6" s="22">
        <f t="shared" si="13"/>
        <v>28.57</v>
      </c>
      <c r="EB6" s="22">
        <f t="shared" si="13"/>
        <v>29.7</v>
      </c>
      <c r="EC6" s="21" t="str">
        <f>IF(EC7="","",IF(EC7="-","【-】","【"&amp;SUBSTITUTE(TEXT(EC7,"#,##0.00"),"-","△")&amp;"】"))</f>
        <v>【26.78】</v>
      </c>
      <c r="ED6" s="22">
        <f>IF(ED7="",NA(),ED7)</f>
        <v>1.36</v>
      </c>
      <c r="EE6" s="22">
        <f t="shared" ref="EE6:EM6" si="14">IF(EE7="",NA(),EE7)</f>
        <v>1.21</v>
      </c>
      <c r="EF6" s="22">
        <f t="shared" si="14"/>
        <v>1.06</v>
      </c>
      <c r="EG6" s="22">
        <f t="shared" si="14"/>
        <v>0.68</v>
      </c>
      <c r="EH6" s="22">
        <f t="shared" si="14"/>
        <v>0.88</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72044</v>
      </c>
      <c r="D7" s="24">
        <v>46</v>
      </c>
      <c r="E7" s="24">
        <v>1</v>
      </c>
      <c r="F7" s="24">
        <v>0</v>
      </c>
      <c r="G7" s="24">
        <v>1</v>
      </c>
      <c r="H7" s="24" t="s">
        <v>93</v>
      </c>
      <c r="I7" s="24" t="s">
        <v>94</v>
      </c>
      <c r="J7" s="24" t="s">
        <v>95</v>
      </c>
      <c r="K7" s="24" t="s">
        <v>96</v>
      </c>
      <c r="L7" s="24" t="s">
        <v>97</v>
      </c>
      <c r="M7" s="24" t="s">
        <v>98</v>
      </c>
      <c r="N7" s="25" t="s">
        <v>99</v>
      </c>
      <c r="O7" s="25">
        <v>73.09</v>
      </c>
      <c r="P7" s="25">
        <v>102.38</v>
      </c>
      <c r="Q7" s="25">
        <v>3729</v>
      </c>
      <c r="R7" s="25">
        <v>303171</v>
      </c>
      <c r="S7" s="25">
        <v>1232.51</v>
      </c>
      <c r="T7" s="25">
        <v>245.98</v>
      </c>
      <c r="U7" s="25">
        <v>307848</v>
      </c>
      <c r="V7" s="25">
        <v>466.03</v>
      </c>
      <c r="W7" s="25">
        <v>660.58</v>
      </c>
      <c r="X7" s="25">
        <v>118.63</v>
      </c>
      <c r="Y7" s="25">
        <v>115.51</v>
      </c>
      <c r="Z7" s="25">
        <v>109.64</v>
      </c>
      <c r="AA7" s="25">
        <v>108.08</v>
      </c>
      <c r="AB7" s="25">
        <v>107.12</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227.63</v>
      </c>
      <c r="AU7" s="25">
        <v>231.91</v>
      </c>
      <c r="AV7" s="25">
        <v>215.13</v>
      </c>
      <c r="AW7" s="25">
        <v>225.78</v>
      </c>
      <c r="AX7" s="25">
        <v>214.56</v>
      </c>
      <c r="AY7" s="25">
        <v>239.45</v>
      </c>
      <c r="AZ7" s="25">
        <v>246.01</v>
      </c>
      <c r="BA7" s="25">
        <v>228.89</v>
      </c>
      <c r="BB7" s="25">
        <v>232.66</v>
      </c>
      <c r="BC7" s="25">
        <v>217.12</v>
      </c>
      <c r="BD7" s="25">
        <v>239.69</v>
      </c>
      <c r="BE7" s="25">
        <v>309.32</v>
      </c>
      <c r="BF7" s="25">
        <v>306.62</v>
      </c>
      <c r="BG7" s="25">
        <v>307.52999999999997</v>
      </c>
      <c r="BH7" s="25">
        <v>308.57</v>
      </c>
      <c r="BI7" s="25">
        <v>310.77</v>
      </c>
      <c r="BJ7" s="25">
        <v>259.56</v>
      </c>
      <c r="BK7" s="25">
        <v>248.92</v>
      </c>
      <c r="BL7" s="25">
        <v>251.26</v>
      </c>
      <c r="BM7" s="25">
        <v>255.84</v>
      </c>
      <c r="BN7" s="25">
        <v>253.22</v>
      </c>
      <c r="BO7" s="25">
        <v>264.86</v>
      </c>
      <c r="BP7" s="25">
        <v>113.66</v>
      </c>
      <c r="BQ7" s="25">
        <v>110.41</v>
      </c>
      <c r="BR7" s="25">
        <v>103.98</v>
      </c>
      <c r="BS7" s="25">
        <v>102.94</v>
      </c>
      <c r="BT7" s="25">
        <v>101.74</v>
      </c>
      <c r="BU7" s="25">
        <v>105.07</v>
      </c>
      <c r="BV7" s="25">
        <v>107.54</v>
      </c>
      <c r="BW7" s="25">
        <v>101.93</v>
      </c>
      <c r="BX7" s="25">
        <v>102.36</v>
      </c>
      <c r="BY7" s="25">
        <v>101.56</v>
      </c>
      <c r="BZ7" s="25">
        <v>97.59</v>
      </c>
      <c r="CA7" s="25">
        <v>195.06</v>
      </c>
      <c r="CB7" s="25">
        <v>201.66</v>
      </c>
      <c r="CC7" s="25">
        <v>215.15</v>
      </c>
      <c r="CD7" s="25">
        <v>218.21</v>
      </c>
      <c r="CE7" s="25">
        <v>221.29</v>
      </c>
      <c r="CF7" s="25">
        <v>153.71</v>
      </c>
      <c r="CG7" s="25">
        <v>155.9</v>
      </c>
      <c r="CH7" s="25">
        <v>162.47</v>
      </c>
      <c r="CI7" s="25">
        <v>165.52</v>
      </c>
      <c r="CJ7" s="25">
        <v>169.99</v>
      </c>
      <c r="CK7" s="25">
        <v>181.66</v>
      </c>
      <c r="CL7" s="25">
        <v>55.39</v>
      </c>
      <c r="CM7" s="25">
        <v>53.16</v>
      </c>
      <c r="CN7" s="25">
        <v>52.22</v>
      </c>
      <c r="CO7" s="25">
        <v>51.56</v>
      </c>
      <c r="CP7" s="25">
        <v>50.93</v>
      </c>
      <c r="CQ7" s="25">
        <v>64.41</v>
      </c>
      <c r="CR7" s="25">
        <v>64.11</v>
      </c>
      <c r="CS7" s="25">
        <v>63.81</v>
      </c>
      <c r="CT7" s="25">
        <v>63.58</v>
      </c>
      <c r="CU7" s="25">
        <v>64.13</v>
      </c>
      <c r="CV7" s="25">
        <v>60.21</v>
      </c>
      <c r="CW7" s="25">
        <v>88.42</v>
      </c>
      <c r="CX7" s="25">
        <v>90.18</v>
      </c>
      <c r="CY7" s="25">
        <v>89.78</v>
      </c>
      <c r="CZ7" s="25">
        <v>89.36</v>
      </c>
      <c r="DA7" s="25">
        <v>89.92</v>
      </c>
      <c r="DB7" s="25">
        <v>91.64</v>
      </c>
      <c r="DC7" s="25">
        <v>92.09</v>
      </c>
      <c r="DD7" s="25">
        <v>91.76</v>
      </c>
      <c r="DE7" s="25">
        <v>91.22</v>
      </c>
      <c r="DF7" s="25">
        <v>90.98</v>
      </c>
      <c r="DG7" s="25">
        <v>89.21</v>
      </c>
      <c r="DH7" s="25">
        <v>46.63</v>
      </c>
      <c r="DI7" s="25">
        <v>47.49</v>
      </c>
      <c r="DJ7" s="25">
        <v>48.01</v>
      </c>
      <c r="DK7" s="25">
        <v>48.98</v>
      </c>
      <c r="DL7" s="25">
        <v>49.6</v>
      </c>
      <c r="DM7" s="25">
        <v>51.62</v>
      </c>
      <c r="DN7" s="25">
        <v>52.16</v>
      </c>
      <c r="DO7" s="25">
        <v>52.59</v>
      </c>
      <c r="DP7" s="25">
        <v>52.74</v>
      </c>
      <c r="DQ7" s="25">
        <v>53.15</v>
      </c>
      <c r="DR7" s="25">
        <v>52.41</v>
      </c>
      <c r="DS7" s="25">
        <v>26.2</v>
      </c>
      <c r="DT7" s="25">
        <v>27.19</v>
      </c>
      <c r="DU7" s="25">
        <v>27.95</v>
      </c>
      <c r="DV7" s="25">
        <v>29.82</v>
      </c>
      <c r="DW7" s="25">
        <v>31.66</v>
      </c>
      <c r="DX7" s="25">
        <v>23.68</v>
      </c>
      <c r="DY7" s="25">
        <v>25.76</v>
      </c>
      <c r="DZ7" s="25">
        <v>27.51</v>
      </c>
      <c r="EA7" s="25">
        <v>28.57</v>
      </c>
      <c r="EB7" s="25">
        <v>29.7</v>
      </c>
      <c r="EC7" s="25">
        <v>26.78</v>
      </c>
      <c r="ED7" s="25">
        <v>1.36</v>
      </c>
      <c r="EE7" s="25">
        <v>1.21</v>
      </c>
      <c r="EF7" s="25">
        <v>1.06</v>
      </c>
      <c r="EG7" s="25">
        <v>0.68</v>
      </c>
      <c r="EH7" s="25">
        <v>0.88</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大樹</cp:lastModifiedBy>
  <cp:lastPrinted>2026-01-22T01:31:03Z</cp:lastPrinted>
  <dcterms:created xsi:type="dcterms:W3CDTF">2025-12-12T09:12:17Z</dcterms:created>
  <dcterms:modified xsi:type="dcterms:W3CDTF">2026-01-22T01:31:38Z</dcterms:modified>
  <cp:category/>
</cp:coreProperties>
</file>