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7小坂フォルダ\03_照会回答\20260205〆【県】公営企業に係る経営比較分析表（令和６年度決算）\04_県回答\"/>
    </mc:Choice>
  </mc:AlternateContent>
  <xr:revisionPtr revIDLastSave="0" documentId="13_ncr:1_{E92574DE-B7AC-49FD-97C7-7250E10CDAA1}" xr6:coauthVersionLast="47" xr6:coauthVersionMax="47" xr10:uidLastSave="{00000000-0000-0000-0000-000000000000}"/>
  <workbookProtection workbookAlgorithmName="SHA-512" workbookHashValue="eyrMiVvxF2i3vx2Z+9msvpKygRP6mtYcNQkUHQQXFb3e1aPqWhpIlBoR2yufhVe4t+RXnrLz+bH5bvU4hGRlJw==" workbookSaltValue="BKbe/SGO2ZgHExn2CwNkrg==" workbookSpinCount="100000" lockStructure="1"/>
  <bookViews>
    <workbookView xWindow="28680" yWindow="-238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<sst xmlns="http://schemas.openxmlformats.org/spreadsheetml/2006/main" count="231" uniqueCount="117">
  <si>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</si>
  <si>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</si>
  <si>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</si>
  <si>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</si>
  <si>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</si>
  <si>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</si>
  <si>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</si>
  <si>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</si>
  <si>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</si>
  <si>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</si>
  <si>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</si>
  <si>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</si>
  <si>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</si>
  <si>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</si>
  <si>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</si>
  <si>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</si>
  <si>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</si>
  <si>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</si>
  <si>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</si>
  <si>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</si>
  <si>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</si>
  <si>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</si>
  <si>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</si>
  <si>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</si>
  <si>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</si>
  <si>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</si>
  <si>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</si>
  <si>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</si>
  <si>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</si>
  <si>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</si>
  <si>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</si>
  <si>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</si>
  <si>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</si>
  <si>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</si>
  <si>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</si>
  <si>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</si>
  <si>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</si>
  <si>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</si>
  <si>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</si>
  <si>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</si>
  <si>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</si>
  <si>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</si>
  <si>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</si>
  <si>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</si>
  <si>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</si>
  <si>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</si>
  <si>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</si>
  <si>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</si>
  <si>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</si>
  <si>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</si>
  <si>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</si>
  <si>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</si>
  <si>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</si>
  <si>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</si>
  <si>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</si>
  <si>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</si>
  <si>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</si>
  <si>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</si>
  <si>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</si>
  <si>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</si>
  <si>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</si>
  <si>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</si>
  <si>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</si>
  <si>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</si>
  <si>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</si>
  <si>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</si>
  <si>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</si>
  <si>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</si>
  <si>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</si>
  <si>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</si>
  <si>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</si>
  <si>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</si>
  <si>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</si>
  <si>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</si>
  <si>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</si>
  <si>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</si>
  <si>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</si>
  <si>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</si>
  <si>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</si>
  <si>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</si>
  <si>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</si>
  <si>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</si>
  <si>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</si>
  <si>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</si>
  <si>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</si>
  <si>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</si>
  <si>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</si>
  <si>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</si>
  <si>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</si>
  <si>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</si>
  <si>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</si>
  <si>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</si>
  <si>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</si>
  <si>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</si>
  <si>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</si>
  <si>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</si>
  <si>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</si>
  <si>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</si>
  <si>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</si>
  <si>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</si>
  <si>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</si>
  <si>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</si>
  <si>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</si>
  <si>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</si>
  <si>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</si>
  <si>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</si>
  <si>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</si>
  <si>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</si>
  <si>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</si>
  <si>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</si>
  <si>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</si>
  <si>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</si>
  <si>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</si>
  <si>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</si>
  <si>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①経常収支比率、②累積欠損金比率、③流動比率
　経常収支比率は100％で推移しているが、不足分は一般会計繰入金によって補填しているため、流動比率は低い水準にあり、類似団体と比べても低い。また、欠損金は生じていない。
④企業債残高対事業規模比率
　企業債残高対事業規模比率は横ばいであり、類似団体と同水準である。
⑤経費回収率
　維持管理費を使用料収入で賄うことができないため、経費回収率は100%に満たない。類似団体と比べ低い水準にある。
⑥汚水処理原価
　維持管理費の増加や有収水量の減少に伴い汚水処理原価は増加傾向にある。類似団体と比べ高い水準にある。
⑦施設利用率、⑧水洗化率
　人口減少により水洗化人口が減少しており、平均処理水量が減少、施設利用率は減少し、類似団体と比べ低い水準にある。
  人口減による使用料の減少が見込まれる中、未接続世帯への普及啓発活動をより一層強化することなどにより使用料の確保に努めるとともに、経費節減に取り組み、経営の改善を図る必要がある。</t>
    <rPh sb="44" eb="46">
      <t>フソク</t>
    </rPh>
    <rPh sb="46" eb="47">
      <t>フン</t>
    </rPh>
    <rPh sb="48" eb="52">
      <t>イッパンカイケイ</t>
    </rPh>
    <rPh sb="52" eb="55">
      <t>クリイレキン</t>
    </rPh>
    <rPh sb="59" eb="61">
      <t>ホテン</t>
    </rPh>
    <rPh sb="73" eb="74">
      <t>ヒク</t>
    </rPh>
    <rPh sb="75" eb="77">
      <t>スイジュン</t>
    </rPh>
    <rPh sb="128" eb="129">
      <t>タイ</t>
    </rPh>
    <rPh sb="129" eb="133">
      <t>ジギョウキボ</t>
    </rPh>
    <rPh sb="133" eb="135">
      <t>ヒリツ</t>
    </rPh>
    <rPh sb="136" eb="137">
      <t>ヨコ</t>
    </rPh>
    <rPh sb="143" eb="145">
      <t>ルイジ</t>
    </rPh>
    <rPh sb="145" eb="147">
      <t>ダンタイ</t>
    </rPh>
    <rPh sb="148" eb="149">
      <t>ドウ</t>
    </rPh>
    <rPh sb="149" eb="151">
      <t>スイジュン</t>
    </rPh>
    <rPh sb="164" eb="169">
      <t>イジカンリヒ</t>
    </rPh>
    <rPh sb="170" eb="173">
      <t>シヨウリョウ</t>
    </rPh>
    <rPh sb="173" eb="175">
      <t>シュウニュウ</t>
    </rPh>
    <rPh sb="176" eb="177">
      <t>マカナ</t>
    </rPh>
    <rPh sb="188" eb="192">
      <t>ケイヒカイシュウ</t>
    </rPh>
    <rPh sb="192" eb="193">
      <t>リツ</t>
    </rPh>
    <rPh sb="199" eb="200">
      <t>ミ</t>
    </rPh>
    <rPh sb="229" eb="234">
      <t>イジカンリヒ</t>
    </rPh>
    <rPh sb="235" eb="237">
      <t>ゾウカ</t>
    </rPh>
    <rPh sb="238" eb="242">
      <t>ユウシュウスイリョウ</t>
    </rPh>
    <rPh sb="243" eb="245">
      <t>ゲンショウ</t>
    </rPh>
    <rPh sb="246" eb="247">
      <t>トモナ</t>
    </rPh>
    <rPh sb="293" eb="297">
      <t>ジンコウゲンショウ</t>
    </rPh>
    <rPh sb="300" eb="302">
      <t>スイセン</t>
    </rPh>
    <rPh sb="302" eb="303">
      <t>カ</t>
    </rPh>
    <rPh sb="303" eb="305">
      <t>ジンコウ</t>
    </rPh>
    <rPh sb="306" eb="308">
      <t>ゲンショウ</t>
    </rPh>
    <rPh sb="313" eb="317">
      <t>ヘイキンショリ</t>
    </rPh>
    <rPh sb="317" eb="319">
      <t>スイリョウ</t>
    </rPh>
    <rPh sb="320" eb="322">
      <t>ゲンショウ</t>
    </rPh>
    <rPh sb="323" eb="325">
      <t>シセツ</t>
    </rPh>
    <rPh sb="325" eb="328">
      <t>リヨウリツ</t>
    </rPh>
    <rPh sb="329" eb="331">
      <t>ゲンショウ</t>
    </rPh>
    <phoneticPr fontId="4"/>
  </si>
  <si>
    <t>①有形固定資産減価償却率
　減価償却累計額が増加傾向にあるため、有形固定資産減価償却率は増加傾向であり老朽化が進んでいる。類似団体の平均値と比較すると高い水準である。
②管渠老朽化率、③管渠改善率
　法定耐用年数を超えた管渠はなく、管渠改善も突発的な修繕等への対応である。
　今後の更新需要に備え、適時、適切な調査等を行っていく必要がある。</t>
    <rPh sb="14" eb="18">
      <t>ゲンカショウキャク</t>
    </rPh>
    <rPh sb="18" eb="21">
      <t>ルイケイガク</t>
    </rPh>
    <rPh sb="32" eb="38">
      <t>ユウケイコテイシサン</t>
    </rPh>
    <rPh sb="38" eb="43">
      <t>ゲンカショウキャクリツ</t>
    </rPh>
    <rPh sb="44" eb="48">
      <t>ゾウカケイコウ</t>
    </rPh>
    <rPh sb="51" eb="54">
      <t>ロウキュウカ</t>
    </rPh>
    <rPh sb="55" eb="56">
      <t>スス</t>
    </rPh>
    <rPh sb="66" eb="69">
      <t>ヘイキンチ</t>
    </rPh>
    <phoneticPr fontId="4"/>
  </si>
  <si>
    <t>　本事業は、市内同一の汚水処理サービスのため、下水道使用料と同額としている。一般会計繰入金により欠損金は発生していないものの、汚水処理費を使用料で回収できていない状況を踏まえ、経費節減に努めるとともに、使用料や有収水量の確保に向け、効果的な普及啓発活動について研究し実施していくことで、経営の改善を図っていく必要がある。
　特に、水洗化率は横ばい傾向が続き60％と低いことから、人口減少や高齢化の進行が早い当該地区の実情に配慮したきめ細やかな普及啓発活動が必要となる。
　また、管渠を含めた資産の老朽化度合は低い状態である。今後は予防保全の観点から状態を適時調査・確認し、計画的な修繕を行うとともに、施設の更新については、ストックマネジメント計画に基づき長寿命化による投資の平準化の推進が必要である。</t>
    <rPh sb="170" eb="171">
      <t>ヨコ</t>
    </rPh>
    <rPh sb="176" eb="177">
      <t>ツヅ</t>
    </rPh>
    <rPh sb="262" eb="264">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</si>
</sst>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0.56000000000000005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9FA-4C8E-ADC4-1F5772B3C0B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49FA-4C8E-ADC4-1F5772B3C0B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25.53</c:v>
                </c:pt>
                <c:pt idx="1">
                  <c:v>22.83</c:v>
                </c:pt>
                <c:pt idx="2">
                  <c:v>22.04</c:v>
                </c:pt>
                <c:pt idx="3">
                  <c:v>21.57</c:v>
                </c:pt>
                <c:pt idx="4">
                  <c:v>22.36</c:v>
                </c:pt>
              </c:numCache>
            </c:numRef>
          </c:val>
          <c:extLst>
            <c:ext xmlns:c16="http://schemas.microsoft.com/office/drawing/2014/chart" uri="{C3380CC4-5D6E-409C-BE32-E72D297353CC}">
              <c16:uniqueId val="{00000000-2140-467E-9DA7-0495A5C7462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2140-467E-9DA7-0495A5C7462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58.88</c:v>
                </c:pt>
                <c:pt idx="1">
                  <c:v>59.84</c:v>
                </c:pt>
                <c:pt idx="2">
                  <c:v>58.72</c:v>
                </c:pt>
                <c:pt idx="3">
                  <c:v>59.39</c:v>
                </c:pt>
                <c:pt idx="4">
                  <c:v>60.32</c:v>
                </c:pt>
              </c:numCache>
            </c:numRef>
          </c:val>
          <c:extLst>
            <c:ext xmlns:c16="http://schemas.microsoft.com/office/drawing/2014/chart" uri="{C3380CC4-5D6E-409C-BE32-E72D297353CC}">
              <c16:uniqueId val="{00000000-0063-4BDF-BDA3-C0FED864A20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0063-4BDF-BDA3-C0FED864A20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99.99</c:v>
                </c:pt>
                <c:pt idx="1">
                  <c:v>101.03</c:v>
                </c:pt>
                <c:pt idx="2">
                  <c:v>98.93</c:v>
                </c:pt>
                <c:pt idx="3">
                  <c:v>99.91</c:v>
                </c:pt>
                <c:pt idx="4">
                  <c:v>101.49</c:v>
                </c:pt>
              </c:numCache>
            </c:numRef>
          </c:val>
          <c:extLst>
            <c:ext xmlns:c16="http://schemas.microsoft.com/office/drawing/2014/chart" uri="{C3380CC4-5D6E-409C-BE32-E72D297353CC}">
              <c16:uniqueId val="{00000000-F590-4325-8A27-404A9B93ACA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F590-4325-8A27-404A9B93ACA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33.81</c:v>
                </c:pt>
                <c:pt idx="1">
                  <c:v>35.69</c:v>
                </c:pt>
                <c:pt idx="2">
                  <c:v>37.619999999999997</c:v>
                </c:pt>
                <c:pt idx="3">
                  <c:v>39.520000000000003</c:v>
                </c:pt>
                <c:pt idx="4">
                  <c:v>40.69</c:v>
                </c:pt>
              </c:numCache>
            </c:numRef>
          </c:val>
          <c:extLst>
            <c:ext xmlns:c16="http://schemas.microsoft.com/office/drawing/2014/chart" uri="{C3380CC4-5D6E-409C-BE32-E72D297353CC}">
              <c16:uniqueId val="{00000000-E1BD-4728-8578-54673599E8D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E1BD-4728-8578-54673599E8D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A8-4FA4-978F-62E50C07783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30A8-4FA4-978F-62E50C07783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70-4CC5-8AF4-DC888318EEC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6E70-4CC5-8AF4-DC888318EEC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7.13</c:v>
                </c:pt>
                <c:pt idx="1">
                  <c:v>11.97</c:v>
                </c:pt>
                <c:pt idx="2">
                  <c:v>5.26</c:v>
                </c:pt>
                <c:pt idx="3">
                  <c:v>8.73</c:v>
                </c:pt>
                <c:pt idx="4">
                  <c:v>42.65</c:v>
                </c:pt>
              </c:numCache>
            </c:numRef>
          </c:val>
          <c:extLst>
            <c:ext xmlns:c16="http://schemas.microsoft.com/office/drawing/2014/chart" uri="{C3380CC4-5D6E-409C-BE32-E72D297353CC}">
              <c16:uniqueId val="{00000000-FF6E-4B03-9DE1-DCDFC1BFD55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FF6E-4B03-9DE1-DCDFC1BFD55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13050.88</c:v>
                </c:pt>
                <c:pt idx="1">
                  <c:v>1249.77</c:v>
                </c:pt>
                <c:pt idx="2">
                  <c:v>1180.8499999999999</c:v>
                </c:pt>
                <c:pt idx="3">
                  <c:v>1157.69</c:v>
                </c:pt>
                <c:pt idx="4">
                  <c:v>1230.7</c:v>
                </c:pt>
              </c:numCache>
            </c:numRef>
          </c:val>
          <c:extLst>
            <c:ext xmlns:c16="http://schemas.microsoft.com/office/drawing/2014/chart" uri="{C3380CC4-5D6E-409C-BE32-E72D297353CC}">
              <c16:uniqueId val="{00000000-75E1-4029-A4EA-1A1FD40ABCD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75E1-4029-A4EA-1A1FD40ABCD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37.119999999999997</c:v>
                </c:pt>
                <c:pt idx="1">
                  <c:v>31.22</c:v>
                </c:pt>
                <c:pt idx="2">
                  <c:v>27.23</c:v>
                </c:pt>
                <c:pt idx="3">
                  <c:v>23.83</c:v>
                </c:pt>
                <c:pt idx="4">
                  <c:v>23.93</c:v>
                </c:pt>
              </c:numCache>
            </c:numRef>
          </c:val>
          <c:extLst>
            <c:ext xmlns:c16="http://schemas.microsoft.com/office/drawing/2014/chart" uri="{C3380CC4-5D6E-409C-BE32-E72D297353CC}">
              <c16:uniqueId val="{00000000-C2FE-4079-ABD9-FDF3291EAA9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C2FE-4079-ABD9-FDF3291EAA9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455.72</c:v>
                </c:pt>
                <c:pt idx="1">
                  <c:v>541.99</c:v>
                </c:pt>
                <c:pt idx="2">
                  <c:v>616.82000000000005</c:v>
                </c:pt>
                <c:pt idx="3">
                  <c:v>702.03</c:v>
                </c:pt>
                <c:pt idx="4">
                  <c:v>704.18</c:v>
                </c:pt>
              </c:numCache>
            </c:numRef>
          </c:val>
          <c:extLst>
            <c:ext xmlns:c16="http://schemas.microsoft.com/office/drawing/2014/chart" uri="{C3380CC4-5D6E-409C-BE32-E72D297353CC}">
              <c16:uniqueId val="{00000000-BE17-4C3D-BB05-2BEECBA7237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BE17-4C3D-BB05-2BEECBA7237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 zoomScale="70" zoomScaleNormal="70" workbookViewId="0">
      <selection activeCell="CG51" sqref="CG51:CH51"/>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福島県　郡山市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自治体職員</v>
      </c>
      <c r="AE8" s="65"/>
      <c r="AF8" s="65"/>
      <c r="AG8" s="65"/>
      <c r="AH8" s="65"/>
      <c r="AI8" s="65"/>
      <c r="AJ8" s="65"/>
      <c r="AK8" s="3"/>
      <c r="AL8" s="44">
        <f>データ!S6</f>
        <v>312433</v>
      </c>
      <c r="AM8" s="44"/>
      <c r="AN8" s="44"/>
      <c r="AO8" s="44"/>
      <c r="AP8" s="44"/>
      <c r="AQ8" s="44"/>
      <c r="AR8" s="44"/>
      <c r="AS8" s="44"/>
      <c r="AT8" s="45">
        <f>データ!T6</f>
        <v>757.2</v>
      </c>
      <c r="AU8" s="45"/>
      <c r="AV8" s="45"/>
      <c r="AW8" s="45"/>
      <c r="AX8" s="45"/>
      <c r="AY8" s="45"/>
      <c r="AZ8" s="45"/>
      <c r="BA8" s="45"/>
      <c r="BB8" s="45">
        <f>データ!U6</f>
        <v>412.62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56.63</v>
      </c>
      <c r="J10" s="45"/>
      <c r="K10" s="45"/>
      <c r="L10" s="45"/>
      <c r="M10" s="45"/>
      <c r="N10" s="45"/>
      <c r="O10" s="45"/>
      <c r="P10" s="45">
        <f>データ!P6</f>
        <v>0.72</v>
      </c>
      <c r="Q10" s="45"/>
      <c r="R10" s="45"/>
      <c r="S10" s="45"/>
      <c r="T10" s="45"/>
      <c r="U10" s="45"/>
      <c r="V10" s="45"/>
      <c r="W10" s="45">
        <f>データ!Q6</f>
        <v>93.77</v>
      </c>
      <c r="X10" s="45"/>
      <c r="Y10" s="45"/>
      <c r="Z10" s="45"/>
      <c r="AA10" s="45"/>
      <c r="AB10" s="45"/>
      <c r="AC10" s="45"/>
      <c r="AD10" s="44">
        <f>データ!R6</f>
        <v>3066</v>
      </c>
      <c r="AE10" s="44"/>
      <c r="AF10" s="44"/>
      <c r="AG10" s="44"/>
      <c r="AH10" s="44"/>
      <c r="AI10" s="44"/>
      <c r="AJ10" s="44"/>
      <c r="AK10" s="2"/>
      <c r="AL10" s="44">
        <f>データ!V6</f>
        <v>2253</v>
      </c>
      <c r="AM10" s="44"/>
      <c r="AN10" s="44"/>
      <c r="AO10" s="44"/>
      <c r="AP10" s="44"/>
      <c r="AQ10" s="44"/>
      <c r="AR10" s="44"/>
      <c r="AS10" s="44"/>
      <c r="AT10" s="45">
        <f>データ!W6</f>
        <v>1.56</v>
      </c>
      <c r="AU10" s="45"/>
      <c r="AV10" s="45"/>
      <c r="AW10" s="45"/>
      <c r="AX10" s="45"/>
      <c r="AY10" s="45"/>
      <c r="AZ10" s="45"/>
      <c r="BA10" s="45"/>
      <c r="BB10" s="45">
        <f>データ!X6</f>
        <v>1444.23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116</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vM3LrITChoQWrm5QEr53yDSm7LnMlWDvyvHlYMqq0MaJ9+6aRm+Gx1wLFJf/Cd/sW17cWjs0y9PGp1qms1QDdQ==" saltValue="5uJVt8wCrFey9m4kFS+6a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72036</v>
      </c>
      <c r="D6" s="19">
        <f t="shared" si="3"/>
        <v>46</v>
      </c>
      <c r="E6" s="19">
        <f t="shared" si="3"/>
        <v>17</v>
      </c>
      <c r="F6" s="19">
        <f t="shared" si="3"/>
        <v>4</v>
      </c>
      <c r="G6" s="19">
        <f t="shared" si="3"/>
        <v>0</v>
      </c>
      <c r="H6" s="19" t="str">
        <f t="shared" si="3"/>
        <v>福島県　郡山市</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56.63</v>
      </c>
      <c r="P6" s="20">
        <f t="shared" si="3"/>
        <v>0.72</v>
      </c>
      <c r="Q6" s="20">
        <f t="shared" si="3"/>
        <v>93.77</v>
      </c>
      <c r="R6" s="20">
        <f t="shared" si="3"/>
        <v>3066</v>
      </c>
      <c r="S6" s="20">
        <f t="shared" si="3"/>
        <v>312433</v>
      </c>
      <c r="T6" s="20">
        <f t="shared" si="3"/>
        <v>757.2</v>
      </c>
      <c r="U6" s="20">
        <f t="shared" si="3"/>
        <v>412.62</v>
      </c>
      <c r="V6" s="20">
        <f t="shared" si="3"/>
        <v>2253</v>
      </c>
      <c r="W6" s="20">
        <f t="shared" si="3"/>
        <v>1.56</v>
      </c>
      <c r="X6" s="20">
        <f t="shared" si="3"/>
        <v>1444.23</v>
      </c>
      <c r="Y6" s="21">
        <f>IF(Y7="",NA(),Y7)</f>
        <v>99.99</v>
      </c>
      <c r="Z6" s="21">
        <f t="shared" ref="Z6:AH6" si="4">IF(Z7="",NA(),Z7)</f>
        <v>101.03</v>
      </c>
      <c r="AA6" s="21">
        <f t="shared" si="4"/>
        <v>98.93</v>
      </c>
      <c r="AB6" s="21">
        <f t="shared" si="4"/>
        <v>99.91</v>
      </c>
      <c r="AC6" s="21">
        <f t="shared" si="4"/>
        <v>101.49</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7.13</v>
      </c>
      <c r="AV6" s="21">
        <f t="shared" ref="AV6:BD6" si="6">IF(AV7="",NA(),AV7)</f>
        <v>11.97</v>
      </c>
      <c r="AW6" s="21">
        <f t="shared" si="6"/>
        <v>5.26</v>
      </c>
      <c r="AX6" s="21">
        <f t="shared" si="6"/>
        <v>8.73</v>
      </c>
      <c r="AY6" s="21">
        <f t="shared" si="6"/>
        <v>42.65</v>
      </c>
      <c r="AZ6" s="21">
        <f t="shared" si="6"/>
        <v>44.24</v>
      </c>
      <c r="BA6" s="21">
        <f t="shared" si="6"/>
        <v>43.07</v>
      </c>
      <c r="BB6" s="21">
        <f t="shared" si="6"/>
        <v>45.42</v>
      </c>
      <c r="BC6" s="21">
        <f t="shared" si="6"/>
        <v>50.63</v>
      </c>
      <c r="BD6" s="21">
        <f t="shared" si="6"/>
        <v>53.28</v>
      </c>
      <c r="BE6" s="20" t="str">
        <f>IF(BE7="","",IF(BE7="-","【-】","【"&amp;SUBSTITUTE(TEXT(BE7,"#,##0.00"),"-","△")&amp;"】"))</f>
        <v>【50.90】</v>
      </c>
      <c r="BF6" s="21">
        <f>IF(BF7="",NA(),BF7)</f>
        <v>13050.88</v>
      </c>
      <c r="BG6" s="21">
        <f t="shared" ref="BG6:BO6" si="7">IF(BG7="",NA(),BG7)</f>
        <v>1249.77</v>
      </c>
      <c r="BH6" s="21">
        <f t="shared" si="7"/>
        <v>1180.8499999999999</v>
      </c>
      <c r="BI6" s="21">
        <f t="shared" si="7"/>
        <v>1157.69</v>
      </c>
      <c r="BJ6" s="21">
        <f t="shared" si="7"/>
        <v>1230.7</v>
      </c>
      <c r="BK6" s="21">
        <f t="shared" si="7"/>
        <v>1258.43</v>
      </c>
      <c r="BL6" s="21">
        <f t="shared" si="7"/>
        <v>1163.75</v>
      </c>
      <c r="BM6" s="21">
        <f t="shared" si="7"/>
        <v>1195.47</v>
      </c>
      <c r="BN6" s="21">
        <f t="shared" si="7"/>
        <v>1168.69</v>
      </c>
      <c r="BO6" s="21">
        <f t="shared" si="7"/>
        <v>1142.44</v>
      </c>
      <c r="BP6" s="20" t="str">
        <f>IF(BP7="","",IF(BP7="-","【-】","【"&amp;SUBSTITUTE(TEXT(BP7,"#,##0.00"),"-","△")&amp;"】"))</f>
        <v>【1,099.15】</v>
      </c>
      <c r="BQ6" s="21">
        <f>IF(BQ7="",NA(),BQ7)</f>
        <v>37.119999999999997</v>
      </c>
      <c r="BR6" s="21">
        <f t="shared" ref="BR6:BZ6" si="8">IF(BR7="",NA(),BR7)</f>
        <v>31.22</v>
      </c>
      <c r="BS6" s="21">
        <f t="shared" si="8"/>
        <v>27.23</v>
      </c>
      <c r="BT6" s="21">
        <f t="shared" si="8"/>
        <v>23.83</v>
      </c>
      <c r="BU6" s="21">
        <f t="shared" si="8"/>
        <v>23.93</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455.72</v>
      </c>
      <c r="CC6" s="21">
        <f t="shared" ref="CC6:CK6" si="9">IF(CC7="",NA(),CC7)</f>
        <v>541.99</v>
      </c>
      <c r="CD6" s="21">
        <f t="shared" si="9"/>
        <v>616.82000000000005</v>
      </c>
      <c r="CE6" s="21">
        <f t="shared" si="9"/>
        <v>702.03</v>
      </c>
      <c r="CF6" s="21">
        <f t="shared" si="9"/>
        <v>704.18</v>
      </c>
      <c r="CG6" s="21">
        <f t="shared" si="9"/>
        <v>224.88</v>
      </c>
      <c r="CH6" s="21">
        <f t="shared" si="9"/>
        <v>228.64</v>
      </c>
      <c r="CI6" s="21">
        <f t="shared" si="9"/>
        <v>239.46</v>
      </c>
      <c r="CJ6" s="21">
        <f t="shared" si="9"/>
        <v>233.15</v>
      </c>
      <c r="CK6" s="21">
        <f t="shared" si="9"/>
        <v>252.17</v>
      </c>
      <c r="CL6" s="20" t="str">
        <f>IF(CL7="","",IF(CL7="-","【-】","【"&amp;SUBSTITUTE(TEXT(CL7,"#,##0.00"),"-","△")&amp;"】"))</f>
        <v>【225.78】</v>
      </c>
      <c r="CM6" s="21">
        <f>IF(CM7="",NA(),CM7)</f>
        <v>25.53</v>
      </c>
      <c r="CN6" s="21">
        <f t="shared" ref="CN6:CV6" si="10">IF(CN7="",NA(),CN7)</f>
        <v>22.83</v>
      </c>
      <c r="CO6" s="21">
        <f t="shared" si="10"/>
        <v>22.04</v>
      </c>
      <c r="CP6" s="21">
        <f t="shared" si="10"/>
        <v>21.57</v>
      </c>
      <c r="CQ6" s="21">
        <f t="shared" si="10"/>
        <v>22.36</v>
      </c>
      <c r="CR6" s="21">
        <f t="shared" si="10"/>
        <v>42.4</v>
      </c>
      <c r="CS6" s="21">
        <f t="shared" si="10"/>
        <v>42.28</v>
      </c>
      <c r="CT6" s="21">
        <f t="shared" si="10"/>
        <v>41.06</v>
      </c>
      <c r="CU6" s="21">
        <f t="shared" si="10"/>
        <v>42.09</v>
      </c>
      <c r="CV6" s="21">
        <f t="shared" si="10"/>
        <v>42.15</v>
      </c>
      <c r="CW6" s="20" t="str">
        <f>IF(CW7="","",IF(CW7="-","【-】","【"&amp;SUBSTITUTE(TEXT(CW7,"#,##0.00"),"-","△")&amp;"】"))</f>
        <v>【43.17】</v>
      </c>
      <c r="CX6" s="21">
        <f>IF(CX7="",NA(),CX7)</f>
        <v>58.88</v>
      </c>
      <c r="CY6" s="21">
        <f t="shared" ref="CY6:DG6" si="11">IF(CY7="",NA(),CY7)</f>
        <v>59.84</v>
      </c>
      <c r="CZ6" s="21">
        <f t="shared" si="11"/>
        <v>58.72</v>
      </c>
      <c r="DA6" s="21">
        <f t="shared" si="11"/>
        <v>59.39</v>
      </c>
      <c r="DB6" s="21">
        <f t="shared" si="11"/>
        <v>60.32</v>
      </c>
      <c r="DC6" s="21">
        <f t="shared" si="11"/>
        <v>84.19</v>
      </c>
      <c r="DD6" s="21">
        <f t="shared" si="11"/>
        <v>84.34</v>
      </c>
      <c r="DE6" s="21">
        <f t="shared" si="11"/>
        <v>84.34</v>
      </c>
      <c r="DF6" s="21">
        <f t="shared" si="11"/>
        <v>84.73</v>
      </c>
      <c r="DG6" s="21">
        <f t="shared" si="11"/>
        <v>84.21</v>
      </c>
      <c r="DH6" s="20" t="str">
        <f>IF(DH7="","",IF(DH7="-","【-】","【"&amp;SUBSTITUTE(TEXT(DH7,"#,##0.00"),"-","△")&amp;"】"))</f>
        <v>【86.31】</v>
      </c>
      <c r="DI6" s="21">
        <f>IF(DI7="",NA(),DI7)</f>
        <v>33.81</v>
      </c>
      <c r="DJ6" s="21">
        <f t="shared" ref="DJ6:DR6" si="12">IF(DJ7="",NA(),DJ7)</f>
        <v>35.69</v>
      </c>
      <c r="DK6" s="21">
        <f t="shared" si="12"/>
        <v>37.619999999999997</v>
      </c>
      <c r="DL6" s="21">
        <f t="shared" si="12"/>
        <v>39.520000000000003</v>
      </c>
      <c r="DM6" s="21">
        <f t="shared" si="12"/>
        <v>40.69</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1">
        <f t="shared" ref="EF6:EN6" si="14">IF(EF7="",NA(),EF7)</f>
        <v>0.56000000000000005</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72036</v>
      </c>
      <c r="D7" s="23">
        <v>46</v>
      </c>
      <c r="E7" s="23">
        <v>17</v>
      </c>
      <c r="F7" s="23">
        <v>4</v>
      </c>
      <c r="G7" s="23">
        <v>0</v>
      </c>
      <c r="H7" s="23" t="s">
        <v>96</v>
      </c>
      <c r="I7" s="23" t="s">
        <v>97</v>
      </c>
      <c r="J7" s="23" t="s">
        <v>98</v>
      </c>
      <c r="K7" s="23" t="s">
        <v>99</v>
      </c>
      <c r="L7" s="23" t="s">
        <v>100</v>
      </c>
      <c r="M7" s="23" t="s">
        <v>101</v>
      </c>
      <c r="N7" s="24" t="s">
        <v>102</v>
      </c>
      <c r="O7" s="24">
        <v>56.63</v>
      </c>
      <c r="P7" s="24">
        <v>0.72</v>
      </c>
      <c r="Q7" s="24">
        <v>93.77</v>
      </c>
      <c r="R7" s="24">
        <v>3066</v>
      </c>
      <c r="S7" s="24">
        <v>312433</v>
      </c>
      <c r="T7" s="24">
        <v>757.2</v>
      </c>
      <c r="U7" s="24">
        <v>412.62</v>
      </c>
      <c r="V7" s="24">
        <v>2253</v>
      </c>
      <c r="W7" s="24">
        <v>1.56</v>
      </c>
      <c r="X7" s="24">
        <v>1444.23</v>
      </c>
      <c r="Y7" s="24">
        <v>99.99</v>
      </c>
      <c r="Z7" s="24">
        <v>101.03</v>
      </c>
      <c r="AA7" s="24">
        <v>98.93</v>
      </c>
      <c r="AB7" s="24">
        <v>99.91</v>
      </c>
      <c r="AC7" s="24">
        <v>101.49</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7.13</v>
      </c>
      <c r="AV7" s="24">
        <v>11.97</v>
      </c>
      <c r="AW7" s="24">
        <v>5.26</v>
      </c>
      <c r="AX7" s="24">
        <v>8.73</v>
      </c>
      <c r="AY7" s="24">
        <v>42.65</v>
      </c>
      <c r="AZ7" s="24">
        <v>44.24</v>
      </c>
      <c r="BA7" s="24">
        <v>43.07</v>
      </c>
      <c r="BB7" s="24">
        <v>45.42</v>
      </c>
      <c r="BC7" s="24">
        <v>50.63</v>
      </c>
      <c r="BD7" s="24">
        <v>53.28</v>
      </c>
      <c r="BE7" s="24">
        <v>50.9</v>
      </c>
      <c r="BF7" s="24">
        <v>13050.88</v>
      </c>
      <c r="BG7" s="24">
        <v>1249.77</v>
      </c>
      <c r="BH7" s="24">
        <v>1180.8499999999999</v>
      </c>
      <c r="BI7" s="24">
        <v>1157.69</v>
      </c>
      <c r="BJ7" s="24">
        <v>1230.7</v>
      </c>
      <c r="BK7" s="24">
        <v>1258.43</v>
      </c>
      <c r="BL7" s="24">
        <v>1163.75</v>
      </c>
      <c r="BM7" s="24">
        <v>1195.47</v>
      </c>
      <c r="BN7" s="24">
        <v>1168.69</v>
      </c>
      <c r="BO7" s="24">
        <v>1142.44</v>
      </c>
      <c r="BP7" s="24">
        <v>1099.1500000000001</v>
      </c>
      <c r="BQ7" s="24">
        <v>37.119999999999997</v>
      </c>
      <c r="BR7" s="24">
        <v>31.22</v>
      </c>
      <c r="BS7" s="24">
        <v>27.23</v>
      </c>
      <c r="BT7" s="24">
        <v>23.83</v>
      </c>
      <c r="BU7" s="24">
        <v>23.93</v>
      </c>
      <c r="BV7" s="24">
        <v>73.36</v>
      </c>
      <c r="BW7" s="24">
        <v>72.599999999999994</v>
      </c>
      <c r="BX7" s="24">
        <v>69.430000000000007</v>
      </c>
      <c r="BY7" s="24">
        <v>70.709999999999994</v>
      </c>
      <c r="BZ7" s="24">
        <v>66.63</v>
      </c>
      <c r="CA7" s="24">
        <v>72.92</v>
      </c>
      <c r="CB7" s="24">
        <v>455.72</v>
      </c>
      <c r="CC7" s="24">
        <v>541.99</v>
      </c>
      <c r="CD7" s="24">
        <v>616.82000000000005</v>
      </c>
      <c r="CE7" s="24">
        <v>702.03</v>
      </c>
      <c r="CF7" s="24">
        <v>704.18</v>
      </c>
      <c r="CG7" s="24">
        <v>224.88</v>
      </c>
      <c r="CH7" s="24">
        <v>228.64</v>
      </c>
      <c r="CI7" s="24">
        <v>239.46</v>
      </c>
      <c r="CJ7" s="24">
        <v>233.15</v>
      </c>
      <c r="CK7" s="24">
        <v>252.17</v>
      </c>
      <c r="CL7" s="24">
        <v>225.78</v>
      </c>
      <c r="CM7" s="24">
        <v>25.53</v>
      </c>
      <c r="CN7" s="24">
        <v>22.83</v>
      </c>
      <c r="CO7" s="24">
        <v>22.04</v>
      </c>
      <c r="CP7" s="24">
        <v>21.57</v>
      </c>
      <c r="CQ7" s="24">
        <v>22.36</v>
      </c>
      <c r="CR7" s="24">
        <v>42.4</v>
      </c>
      <c r="CS7" s="24">
        <v>42.28</v>
      </c>
      <c r="CT7" s="24">
        <v>41.06</v>
      </c>
      <c r="CU7" s="24">
        <v>42.09</v>
      </c>
      <c r="CV7" s="24">
        <v>42.15</v>
      </c>
      <c r="CW7" s="24">
        <v>43.17</v>
      </c>
      <c r="CX7" s="24">
        <v>58.88</v>
      </c>
      <c r="CY7" s="24">
        <v>59.84</v>
      </c>
      <c r="CZ7" s="24">
        <v>58.72</v>
      </c>
      <c r="DA7" s="24">
        <v>59.39</v>
      </c>
      <c r="DB7" s="24">
        <v>60.32</v>
      </c>
      <c r="DC7" s="24">
        <v>84.19</v>
      </c>
      <c r="DD7" s="24">
        <v>84.34</v>
      </c>
      <c r="DE7" s="24">
        <v>84.34</v>
      </c>
      <c r="DF7" s="24">
        <v>84.73</v>
      </c>
      <c r="DG7" s="24">
        <v>84.21</v>
      </c>
      <c r="DH7" s="24">
        <v>86.31</v>
      </c>
      <c r="DI7" s="24">
        <v>33.81</v>
      </c>
      <c r="DJ7" s="24">
        <v>35.69</v>
      </c>
      <c r="DK7" s="24">
        <v>37.619999999999997</v>
      </c>
      <c r="DL7" s="24">
        <v>39.520000000000003</v>
      </c>
      <c r="DM7" s="24">
        <v>40.69</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0.56000000000000005</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110</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小坂　暁史</cp:lastModifiedBy>
  <cp:lastPrinted>2026-02-02T13:01:32Z</cp:lastPrinted>
  <dcterms:created xsi:type="dcterms:W3CDTF">2025-12-23T06:09:21Z</dcterms:created>
  <dcterms:modified xsi:type="dcterms:W3CDTF">2026-02-02T13:01:47Z</dcterms:modified>
  <cp:category/>
</cp:coreProperties>
</file>