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7小坂フォルダ\03_照会回答\20260205〆【県】公営企業に係る経営比較分析表（令和６年度決算）\04_県回答\"/>
    </mc:Choice>
  </mc:AlternateContent>
  <xr:revisionPtr revIDLastSave="0" documentId="13_ncr:1_{5ADEEA74-5DE0-4B47-A0CB-B8519966AD2B}" xr6:coauthVersionLast="47" xr6:coauthVersionMax="47" xr10:uidLastSave="{00000000-0000-0000-0000-000000000000}"/>
  <workbookProtection workbookAlgorithmName="SHA-512" workbookHashValue="fe0vBejejLfDHotmTtF7uXQWIkr/vI7jHv32wvPuS1h/GJBgb4KizAtaXpP6qmE7H0liG33Wa8qQ73l/uckVUg==" workbookSaltValue="Dubz4TgT2WFcmvcNda+oUA==" workbookSpinCount="100000" lockStructure="1"/>
  <bookViews>
    <workbookView xWindow="28680" yWindow="-238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<sst xmlns="http://schemas.openxmlformats.org/spreadsheetml/2006/main" count="228" uniqueCount="114">
  <si>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</si>
  <si>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</si>
  <si>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</si>
  <si>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</si>
  <si>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</si>
  <si>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</si>
  <si>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</si>
  <si>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</si>
  <si>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</si>
  <si>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</si>
  <si>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</si>
  <si>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</si>
  <si>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</si>
  <si>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</si>
  <si>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</si>
  <si>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</si>
  <si>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</si>
  <si>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</si>
  <si>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</si>
  <si>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</si>
  <si>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</si>
  <si>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</si>
  <si>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</si>
  <si>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</si>
  <si>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</si>
  <si>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</si>
  <si>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</si>
  <si>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</si>
  <si>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</si>
  <si>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</si>
  <si>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</si>
  <si>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</si>
  <si>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</si>
  <si>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</si>
  <si>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</si>
  <si>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</si>
  <si>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</si>
  <si>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</si>
  <si>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</si>
  <si>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</si>
  <si>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</si>
  <si>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</si>
  <si>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</si>
  <si>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</si>
  <si>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</si>
  <si>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</si>
  <si>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</si>
  <si>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</si>
  <si>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</si>
  <si>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</si>
  <si>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</si>
  <si>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</si>
  <si>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</si>
  <si>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</si>
  <si>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</si>
  <si>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</si>
  <si>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</si>
  <si>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</si>
  <si>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</si>
  <si>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</si>
  <si>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</si>
  <si>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</si>
  <si>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</si>
  <si>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</si>
  <si>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</si>
  <si>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</si>
  <si>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</si>
  <si>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</si>
  <si>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</si>
  <si>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</si>
  <si>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</si>
  <si>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</si>
  <si>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</si>
  <si>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</si>
  <si>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</si>
  <si>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</si>
  <si>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</si>
  <si>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</si>
  <si>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</si>
  <si>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</si>
  <si>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</si>
  <si>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</si>
  <si>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</si>
  <si>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</si>
  <si>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</si>
  <si>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</si>
  <si>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</si>
  <si>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</si>
  <si>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</si>
  <si>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</si>
  <si>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</si>
  <si>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</si>
  <si>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</si>
  <si>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</si>
  <si>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</si>
  <si>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</si>
  <si>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</si>
  <si>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</si>
  <si>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</si>
  <si>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</si>
  <si>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</si>
  <si>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</si>
  <si>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</si>
  <si>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</si>
  <si>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</si>
  <si>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</si>
  <si>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</si>
  <si>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</si>
  <si>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</si>
  <si>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</si>
  <si>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</si>
  <si>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現在の経営状況については、比較的良好な状況であると考えられるが、給水原価の上昇と料金回収率の減少により、老朽化した水道施設の更新費用への財源が圧迫されている。
　また、人口減少・世帯構成の変化などの社会動態の変動や、節水型社会への移行による水需要の減少が予想される中、施設の老朽化の進行に伴い、施設の更新需要が増大していく。
　このことから、今後もアセットマネジメント手法による長寿命化、事業の平準化及び予防保全型維持管理による維持管理費用の縮減を図りながら、将来の水需要に見合った施設の統廃合や性能の合理化等により、効率的・効果的な更新・修繕を計画的に推進するなどの経営に努め、健全性を確保していく必要がある。</t>
    <rPh sb="14" eb="17">
      <t>ヒカクテキ</t>
    </rPh>
    <rPh sb="17" eb="19">
      <t>リョウコウ</t>
    </rPh>
    <rPh sb="20" eb="22">
      <t>ジョウキョウ</t>
    </rPh>
    <rPh sb="33" eb="37">
      <t>キュウスイゲンカ</t>
    </rPh>
    <rPh sb="38" eb="40">
      <t>ジョウショウ</t>
    </rPh>
    <rPh sb="41" eb="46">
      <t>リョウキンカイシュウリツ</t>
    </rPh>
    <rPh sb="47" eb="49">
      <t>ゲンショウ</t>
    </rPh>
    <rPh sb="53" eb="56">
      <t>ロウキュウカ</t>
    </rPh>
    <rPh sb="58" eb="60">
      <t>スイドウ</t>
    </rPh>
    <rPh sb="60" eb="62">
      <t>シセツ</t>
    </rPh>
    <rPh sb="63" eb="65">
      <t>コウシン</t>
    </rPh>
    <rPh sb="65" eb="67">
      <t>ヒヨウ</t>
    </rPh>
    <rPh sb="69" eb="71">
      <t>ザイゲン</t>
    </rPh>
    <rPh sb="72" eb="74">
      <t>アッパク</t>
    </rPh>
    <phoneticPr fontId="4"/>
  </si>
  <si>
    <t>①経常収支比率、②累積欠損金比率
 毎年経常収支比率は減少しており、5年間で約14%減少したが、類似団体と比べ良好な水準にある。
③流動比率
　流動比率は増加したが、繰越工事による現金繰越がある。類似団体の平均より大きい。
④企業債残高対給水収益比率
　新たな企業債借入れをせず、順調に償還を行い減少傾向にあり、類似団体と比べ良好な水準にある。
⑤料金回収率
　毎年給水原価が増加しているため、料金回収率は減少しており、５年間で約15％減少した。類似団体と比べ良好な水準にある。
⑥給水原価
　物価高騰により給水原価は増加を続けているため、資産維持費が減少し、施設更新費の財源を圧迫している。
⑦施設利用率⑧有収率
　施設利用率は、毎年減少傾向にあるが、６０％台である。類似団体と比べ少し低い。また、有収率は９０％に回復したが、類似団体よりも少し低く、今後も有収率向上に努める必要がある。</t>
    <rPh sb="18" eb="20">
      <t>マイトシ</t>
    </rPh>
    <rPh sb="20" eb="24">
      <t>ケイジョウシュウシ</t>
    </rPh>
    <rPh sb="24" eb="26">
      <t>ヒリツ</t>
    </rPh>
    <rPh sb="27" eb="29">
      <t>ゲンショウ</t>
    </rPh>
    <rPh sb="35" eb="37">
      <t>ネンカン</t>
    </rPh>
    <rPh sb="38" eb="39">
      <t>ヤク</t>
    </rPh>
    <rPh sb="42" eb="44">
      <t>ゲンショウ</t>
    </rPh>
    <rPh sb="72" eb="76">
      <t>リュウドウヒリツ</t>
    </rPh>
    <rPh sb="77" eb="79">
      <t>ゾウカ</t>
    </rPh>
    <rPh sb="83" eb="85">
      <t>クリコシ</t>
    </rPh>
    <rPh sb="85" eb="87">
      <t>コウジ</t>
    </rPh>
    <rPh sb="90" eb="92">
      <t>ゲンキン</t>
    </rPh>
    <rPh sb="92" eb="94">
      <t>クリコシ</t>
    </rPh>
    <rPh sb="98" eb="102">
      <t>ルイジダンタイ</t>
    </rPh>
    <rPh sb="127" eb="128">
      <t>アラ</t>
    </rPh>
    <rPh sb="130" eb="133">
      <t>キギョウサイ</t>
    </rPh>
    <rPh sb="133" eb="135">
      <t>カリイ</t>
    </rPh>
    <rPh sb="140" eb="142">
      <t>ジュンチョウ</t>
    </rPh>
    <rPh sb="143" eb="145">
      <t>ショウカン</t>
    </rPh>
    <rPh sb="146" eb="147">
      <t>オコナ</t>
    </rPh>
    <rPh sb="163" eb="165">
      <t>リョウコウ</t>
    </rPh>
    <rPh sb="166" eb="168">
      <t>スイジュン</t>
    </rPh>
    <rPh sb="181" eb="183">
      <t>マイトシ</t>
    </rPh>
    <rPh sb="183" eb="187">
      <t>キュウスイゲンカ</t>
    </rPh>
    <rPh sb="188" eb="190">
      <t>ゾウカ</t>
    </rPh>
    <rPh sb="197" eb="199">
      <t>リョウキン</t>
    </rPh>
    <rPh sb="199" eb="202">
      <t>カイシュウリツ</t>
    </rPh>
    <rPh sb="203" eb="205">
      <t>ゲンショウ</t>
    </rPh>
    <rPh sb="211" eb="213">
      <t>ネンカン</t>
    </rPh>
    <rPh sb="214" eb="215">
      <t>ヤク</t>
    </rPh>
    <rPh sb="218" eb="220">
      <t>ゲンショウ</t>
    </rPh>
    <rPh sb="247" eb="251">
      <t>ブッカコウトウ</t>
    </rPh>
    <rPh sb="254" eb="256">
      <t>キュウスイ</t>
    </rPh>
    <rPh sb="256" eb="258">
      <t>ゲンカ</t>
    </rPh>
    <rPh sb="259" eb="261">
      <t>ゾウカ</t>
    </rPh>
    <rPh sb="262" eb="263">
      <t>ツヅ</t>
    </rPh>
    <rPh sb="270" eb="275">
      <t>シサンイジヒ</t>
    </rPh>
    <rPh sb="276" eb="278">
      <t>ゲンショウ</t>
    </rPh>
    <rPh sb="280" eb="284">
      <t>シセツコウシン</t>
    </rPh>
    <rPh sb="284" eb="285">
      <t>ヒ</t>
    </rPh>
    <rPh sb="286" eb="288">
      <t>ザイゲン</t>
    </rPh>
    <rPh sb="289" eb="291">
      <t>アッパク</t>
    </rPh>
    <rPh sb="300" eb="302">
      <t>シセツ</t>
    </rPh>
    <rPh sb="302" eb="304">
      <t>リヨウ</t>
    </rPh>
    <rPh sb="304" eb="305">
      <t>リツ</t>
    </rPh>
    <rPh sb="316" eb="318">
      <t>マイトシ</t>
    </rPh>
    <rPh sb="318" eb="320">
      <t>ゲンショウ</t>
    </rPh>
    <rPh sb="320" eb="322">
      <t>ケイコウ</t>
    </rPh>
    <rPh sb="330" eb="331">
      <t>ダイ</t>
    </rPh>
    <rPh sb="335" eb="336">
      <t>ヒク</t>
    </rPh>
    <rPh sb="337" eb="339">
      <t>ケイコウ</t>
    </rPh>
    <rPh sb="342" eb="343">
      <t>スコ</t>
    </rPh>
    <rPh sb="350" eb="353">
      <t>ユウシュウリツ</t>
    </rPh>
    <rPh sb="358" eb="360">
      <t>カイフク</t>
    </rPh>
    <rPh sb="364" eb="368">
      <t>ルイジダンタイ</t>
    </rPh>
    <rPh sb="371" eb="372">
      <t>スコ</t>
    </rPh>
    <rPh sb="373" eb="374">
      <t>ヒク</t>
    </rPh>
    <rPh sb="376" eb="378">
      <t>コンゴ</t>
    </rPh>
    <rPh sb="379" eb="382">
      <t>ユウシュウリツ</t>
    </rPh>
    <rPh sb="382" eb="384">
      <t>コウジョウ</t>
    </rPh>
    <rPh sb="385" eb="386">
      <t>ツト</t>
    </rPh>
    <rPh sb="388" eb="390">
      <t>ヒツヨウ</t>
    </rPh>
    <phoneticPr fontId="4"/>
  </si>
  <si>
    <t>①有形固定資産減価償却率
　償却対象資産の増加率よりも減価償却累計額の増加率の方が上回るため、本指標は増加傾向にあり、老朽化が進んでいる。類似団体と比べ高い水準にある。
②管路経年化率
　昭和40年代から昭和50年代に整備した多くの管路が法定耐用年数を超えるため、今後も上昇傾向にある。類似団体と比べても、高い水準にある。
③管路更新率
　基幹管路を優先的に更新しているため管路更新延長が伸びず、類似団体と比べ低い水準にある。
　耐用年数だけではなく、ＡＩ等の活用により、真に老朽化した管路を見極め、効率的に更新を行うことが重要である。</t>
    <rPh sb="51" eb="55">
      <t>ゾウカケイコウ</t>
    </rPh>
    <rPh sb="59" eb="62">
      <t>ロウキュウカ</t>
    </rPh>
    <rPh sb="63" eb="64">
      <t>スス</t>
    </rPh>
    <rPh sb="121" eb="123">
      <t>タイヨウ</t>
    </rPh>
    <rPh sb="143" eb="147">
      <t>ルイジダンタイ</t>
    </rPh>
    <rPh sb="148" eb="149">
      <t>クラ</t>
    </rPh>
    <rPh sb="153" eb="154">
      <t>タカ</t>
    </rPh>
    <rPh sb="155" eb="157">
      <t>スイジュン</t>
    </rPh>
    <rPh sb="215" eb="219">
      <t>タイヨウネンスウ</t>
    </rPh>
    <rPh sb="228" eb="229">
      <t>トウ</t>
    </rPh>
    <rPh sb="230" eb="232">
      <t>カツヨウ</t>
    </rPh>
    <rPh sb="236" eb="237">
      <t>シン</t>
    </rPh>
    <rPh sb="238" eb="241">
      <t>ロウキュウカ</t>
    </rPh>
    <rPh sb="243" eb="245">
      <t>カンロ</t>
    </rPh>
    <rPh sb="246" eb="248">
      <t>ミキワ</t>
    </rPh>
    <rPh sb="250" eb="253">
      <t>コウリツテキ</t>
    </rPh>
    <rPh sb="254" eb="256">
      <t>コウシン</t>
    </rPh>
    <rPh sb="257" eb="258">
      <t>オコナ</t>
    </rPh>
    <rPh sb="262" eb="264">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</si>
</sst>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0.32</c:v>
                </c:pt>
                <c:pt idx="2">
                  <c:v>0.38</c:v>
                </c:pt>
                <c:pt idx="3">
                  <c:v>0.53</c:v>
                </c:pt>
                <c:pt idx="4">
                  <c:v>0.24</c:v>
                </c:pt>
              </c:numCache>
            </c:numRef>
          </c:val>
          <c:extLst>
            <c:ext xmlns:c16="http://schemas.microsoft.com/office/drawing/2014/chart" uri="{C3380CC4-5D6E-409C-BE32-E72D297353CC}">
              <c16:uniqueId val="{00000000-F932-4317-8E37-CAD765D2669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F932-4317-8E37-CAD765D2669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64.08</c:v>
                </c:pt>
                <c:pt idx="1">
                  <c:v>64.790000000000006</c:v>
                </c:pt>
                <c:pt idx="2">
                  <c:v>64.52</c:v>
                </c:pt>
                <c:pt idx="3">
                  <c:v>62.86</c:v>
                </c:pt>
                <c:pt idx="4">
                  <c:v>62.43</c:v>
                </c:pt>
              </c:numCache>
            </c:numRef>
          </c:val>
          <c:extLst>
            <c:ext xmlns:c16="http://schemas.microsoft.com/office/drawing/2014/chart" uri="{C3380CC4-5D6E-409C-BE32-E72D297353CC}">
              <c16:uniqueId val="{00000000-6A93-477E-8572-ED2F3DB1E3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6A93-477E-8572-ED2F3DB1E3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89.54</c:v>
                </c:pt>
                <c:pt idx="1">
                  <c:v>88.3</c:v>
                </c:pt>
                <c:pt idx="2">
                  <c:v>88.78</c:v>
                </c:pt>
                <c:pt idx="3">
                  <c:v>89.71</c:v>
                </c:pt>
                <c:pt idx="4">
                  <c:v>90.08</c:v>
                </c:pt>
              </c:numCache>
            </c:numRef>
          </c:val>
          <c:extLst>
            <c:ext xmlns:c16="http://schemas.microsoft.com/office/drawing/2014/chart" uri="{C3380CC4-5D6E-409C-BE32-E72D297353CC}">
              <c16:uniqueId val="{00000000-8782-425B-824A-EDFD7DAAFD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8782-425B-824A-EDFD7DAAFD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129.78</c:v>
                </c:pt>
                <c:pt idx="1">
                  <c:v>127</c:v>
                </c:pt>
                <c:pt idx="2">
                  <c:v>122.49</c:v>
                </c:pt>
                <c:pt idx="3">
                  <c:v>120.12</c:v>
                </c:pt>
                <c:pt idx="4">
                  <c:v>115.53</c:v>
                </c:pt>
              </c:numCache>
            </c:numRef>
          </c:val>
          <c:extLst>
            <c:ext xmlns:c16="http://schemas.microsoft.com/office/drawing/2014/chart" uri="{C3380CC4-5D6E-409C-BE32-E72D297353CC}">
              <c16:uniqueId val="{00000000-8233-4FE3-BAF6-DF68B711DA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8233-4FE3-BAF6-DF68B711DA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55.76</c:v>
                </c:pt>
                <c:pt idx="1">
                  <c:v>55.96</c:v>
                </c:pt>
                <c:pt idx="2">
                  <c:v>56.5</c:v>
                </c:pt>
                <c:pt idx="3">
                  <c:v>56.8</c:v>
                </c:pt>
                <c:pt idx="4">
                  <c:v>57.52</c:v>
                </c:pt>
              </c:numCache>
            </c:numRef>
          </c:val>
          <c:extLst>
            <c:ext xmlns:c16="http://schemas.microsoft.com/office/drawing/2014/chart" uri="{C3380CC4-5D6E-409C-BE32-E72D297353CC}">
              <c16:uniqueId val="{00000000-9295-44AE-AB9B-EE47BA7DFD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9295-44AE-AB9B-EE47BA7DFD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29.5</c:v>
                </c:pt>
                <c:pt idx="1">
                  <c:v>33.479999999999997</c:v>
                </c:pt>
                <c:pt idx="2">
                  <c:v>35.01</c:v>
                </c:pt>
                <c:pt idx="3">
                  <c:v>35.96</c:v>
                </c:pt>
                <c:pt idx="4">
                  <c:v>37.81</c:v>
                </c:pt>
              </c:numCache>
            </c:numRef>
          </c:val>
          <c:extLst>
            <c:ext xmlns:c16="http://schemas.microsoft.com/office/drawing/2014/chart" uri="{C3380CC4-5D6E-409C-BE32-E72D297353CC}">
              <c16:uniqueId val="{00000000-59D1-4A44-920A-A424768EB4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59D1-4A44-920A-A424768EB4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E1-4128-94CF-6665DCF605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E1-4128-94CF-6665DCF605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515.57000000000005</c:v>
                </c:pt>
                <c:pt idx="1">
                  <c:v>577.63</c:v>
                </c:pt>
                <c:pt idx="2">
                  <c:v>552.16</c:v>
                </c:pt>
                <c:pt idx="3">
                  <c:v>502.12</c:v>
                </c:pt>
                <c:pt idx="4">
                  <c:v>569.26</c:v>
                </c:pt>
              </c:numCache>
            </c:numRef>
          </c:val>
          <c:extLst>
            <c:ext xmlns:c16="http://schemas.microsoft.com/office/drawing/2014/chart" uri="{C3380CC4-5D6E-409C-BE32-E72D297353CC}">
              <c16:uniqueId val="{00000000-9C8F-413D-BA5D-E78421FA18D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9C8F-413D-BA5D-E78421FA18D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114.86</c:v>
                </c:pt>
                <c:pt idx="1">
                  <c:v>102.21</c:v>
                </c:pt>
                <c:pt idx="2">
                  <c:v>86.45</c:v>
                </c:pt>
                <c:pt idx="3">
                  <c:v>74.319999999999993</c:v>
                </c:pt>
                <c:pt idx="4">
                  <c:v>65.77</c:v>
                </c:pt>
              </c:numCache>
            </c:numRef>
          </c:val>
          <c:extLst>
            <c:ext xmlns:c16="http://schemas.microsoft.com/office/drawing/2014/chart" uri="{C3380CC4-5D6E-409C-BE32-E72D297353CC}">
              <c16:uniqueId val="{00000000-8483-4530-AC09-4B2308D86CE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8483-4530-AC09-4B2308D86CE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124.86</c:v>
                </c:pt>
                <c:pt idx="1">
                  <c:v>121.84</c:v>
                </c:pt>
                <c:pt idx="2">
                  <c:v>117.15</c:v>
                </c:pt>
                <c:pt idx="3">
                  <c:v>114.64</c:v>
                </c:pt>
                <c:pt idx="4">
                  <c:v>109.91</c:v>
                </c:pt>
              </c:numCache>
            </c:numRef>
          </c:val>
          <c:extLst>
            <c:ext xmlns:c16="http://schemas.microsoft.com/office/drawing/2014/chart" uri="{C3380CC4-5D6E-409C-BE32-E72D297353CC}">
              <c16:uniqueId val="{00000000-A418-4FAE-8262-56DDE630D37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A418-4FAE-8262-56DDE630D37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161.54</c:v>
                </c:pt>
                <c:pt idx="1">
                  <c:v>166.11</c:v>
                </c:pt>
                <c:pt idx="2">
                  <c:v>173.45</c:v>
                </c:pt>
                <c:pt idx="3">
                  <c:v>177.84</c:v>
                </c:pt>
                <c:pt idx="4">
                  <c:v>185.92</c:v>
                </c:pt>
              </c:numCache>
            </c:numRef>
          </c:val>
          <c:extLst>
            <c:ext xmlns:c16="http://schemas.microsoft.com/office/drawing/2014/chart" uri="{C3380CC4-5D6E-409C-BE32-E72D297353CC}">
              <c16:uniqueId val="{00000000-7127-46BB-9EFA-5D912B1A12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7127-46BB-9EFA-5D912B1A12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郡山市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自治体職員</v>
      </c>
      <c r="AE8" s="74"/>
      <c r="AF8" s="74"/>
      <c r="AG8" s="74"/>
      <c r="AH8" s="74"/>
      <c r="AI8" s="74"/>
      <c r="AJ8" s="74"/>
      <c r="AK8" s="2"/>
      <c r="AL8" s="65">
        <f>データ!$R$6</f>
        <v>312433</v>
      </c>
      <c r="AM8" s="65"/>
      <c r="AN8" s="65"/>
      <c r="AO8" s="65"/>
      <c r="AP8" s="65"/>
      <c r="AQ8" s="65"/>
      <c r="AR8" s="65"/>
      <c r="AS8" s="65"/>
      <c r="AT8" s="36">
        <f>データ!$S$6</f>
        <v>757.2</v>
      </c>
      <c r="AU8" s="37"/>
      <c r="AV8" s="37"/>
      <c r="AW8" s="37"/>
      <c r="AX8" s="37"/>
      <c r="AY8" s="37"/>
      <c r="AZ8" s="37"/>
      <c r="BA8" s="37"/>
      <c r="BB8" s="54">
        <f>データ!$T$6</f>
        <v>412.62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91.58</v>
      </c>
      <c r="J10" s="37"/>
      <c r="K10" s="37"/>
      <c r="L10" s="37"/>
      <c r="M10" s="37"/>
      <c r="N10" s="37"/>
      <c r="O10" s="64"/>
      <c r="P10" s="54">
        <f>データ!$P$6</f>
        <v>98.81</v>
      </c>
      <c r="Q10" s="54"/>
      <c r="R10" s="54"/>
      <c r="S10" s="54"/>
      <c r="T10" s="54"/>
      <c r="U10" s="54"/>
      <c r="V10" s="54"/>
      <c r="W10" s="65">
        <f>データ!$Q$6</f>
        <v>3212</v>
      </c>
      <c r="X10" s="65"/>
      <c r="Y10" s="65"/>
      <c r="Z10" s="65"/>
      <c r="AA10" s="65"/>
      <c r="AB10" s="65"/>
      <c r="AC10" s="65"/>
      <c r="AD10" s="2"/>
      <c r="AE10" s="2"/>
      <c r="AF10" s="2"/>
      <c r="AG10" s="2"/>
      <c r="AH10" s="2"/>
      <c r="AI10" s="2"/>
      <c r="AJ10" s="2"/>
      <c r="AK10" s="2"/>
      <c r="AL10" s="65">
        <f>データ!$U$6</f>
        <v>307238</v>
      </c>
      <c r="AM10" s="65"/>
      <c r="AN10" s="65"/>
      <c r="AO10" s="65"/>
      <c r="AP10" s="65"/>
      <c r="AQ10" s="65"/>
      <c r="AR10" s="65"/>
      <c r="AS10" s="65"/>
      <c r="AT10" s="36">
        <f>データ!$V$6</f>
        <v>293.27999999999997</v>
      </c>
      <c r="AU10" s="37"/>
      <c r="AV10" s="37"/>
      <c r="AW10" s="37"/>
      <c r="AX10" s="37"/>
      <c r="AY10" s="37"/>
      <c r="AZ10" s="37"/>
      <c r="BA10" s="37"/>
      <c r="BB10" s="54">
        <f>データ!$W$6</f>
        <v>1047.5899999999999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eBsWXuGpakXwydaXFnmbFeEX0V7TukGLcVPGFSEmEMMdsyPjicXVrzcoxf+DVwhtVLFKyJmlR0siYSUckFq9g==" saltValue="mOeg4L3ZhTfzz0UaiG2u1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72036</v>
      </c>
      <c r="D6" s="20">
        <f t="shared" si="3"/>
        <v>46</v>
      </c>
      <c r="E6" s="20">
        <f t="shared" si="3"/>
        <v>1</v>
      </c>
      <c r="F6" s="20">
        <f t="shared" si="3"/>
        <v>0</v>
      </c>
      <c r="G6" s="20">
        <f t="shared" si="3"/>
        <v>1</v>
      </c>
      <c r="H6" s="20" t="str">
        <f t="shared" si="3"/>
        <v>福島県　郡山市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91.58</v>
      </c>
      <c r="P6" s="21">
        <f t="shared" si="3"/>
        <v>98.81</v>
      </c>
      <c r="Q6" s="21">
        <f t="shared" si="3"/>
        <v>3212</v>
      </c>
      <c r="R6" s="21">
        <f t="shared" si="3"/>
        <v>312433</v>
      </c>
      <c r="S6" s="21">
        <f t="shared" si="3"/>
        <v>757.2</v>
      </c>
      <c r="T6" s="21">
        <f t="shared" si="3"/>
        <v>412.62</v>
      </c>
      <c r="U6" s="21">
        <f t="shared" si="3"/>
        <v>307238</v>
      </c>
      <c r="V6" s="21">
        <f t="shared" si="3"/>
        <v>293.27999999999997</v>
      </c>
      <c r="W6" s="21">
        <f t="shared" si="3"/>
        <v>1047.5899999999999</v>
      </c>
      <c r="X6" s="22">
        <f>IF(X7="",NA(),X7)</f>
        <v>129.78</v>
      </c>
      <c r="Y6" s="22">
        <f t="shared" ref="Y6:AG6" si="4">IF(Y7="",NA(),Y7)</f>
        <v>127</v>
      </c>
      <c r="Z6" s="22">
        <f t="shared" si="4"/>
        <v>122.49</v>
      </c>
      <c r="AA6" s="22">
        <f t="shared" si="4"/>
        <v>120.12</v>
      </c>
      <c r="AB6" s="22">
        <f t="shared" si="4"/>
        <v>115.53</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515.57000000000005</v>
      </c>
      <c r="AU6" s="22">
        <f t="shared" ref="AU6:BC6" si="6">IF(AU7="",NA(),AU7)</f>
        <v>577.63</v>
      </c>
      <c r="AV6" s="22">
        <f t="shared" si="6"/>
        <v>552.16</v>
      </c>
      <c r="AW6" s="22">
        <f t="shared" si="6"/>
        <v>502.12</v>
      </c>
      <c r="AX6" s="22">
        <f t="shared" si="6"/>
        <v>569.26</v>
      </c>
      <c r="AY6" s="22">
        <f t="shared" si="6"/>
        <v>239.45</v>
      </c>
      <c r="AZ6" s="22">
        <f t="shared" si="6"/>
        <v>246.01</v>
      </c>
      <c r="BA6" s="22">
        <f t="shared" si="6"/>
        <v>228.89</v>
      </c>
      <c r="BB6" s="22">
        <f t="shared" si="6"/>
        <v>232.66</v>
      </c>
      <c r="BC6" s="22">
        <f t="shared" si="6"/>
        <v>217.12</v>
      </c>
      <c r="BD6" s="21" t="str">
        <f>IF(BD7="","",IF(BD7="-","【-】","【"&amp;SUBSTITUTE(TEXT(BD7,"#,##0.00"),"-","△")&amp;"】"))</f>
        <v>【239.69】</v>
      </c>
      <c r="BE6" s="22">
        <f>IF(BE7="",NA(),BE7)</f>
        <v>114.86</v>
      </c>
      <c r="BF6" s="22">
        <f t="shared" ref="BF6:BN6" si="7">IF(BF7="",NA(),BF7)</f>
        <v>102.21</v>
      </c>
      <c r="BG6" s="22">
        <f t="shared" si="7"/>
        <v>86.45</v>
      </c>
      <c r="BH6" s="22">
        <f t="shared" si="7"/>
        <v>74.319999999999993</v>
      </c>
      <c r="BI6" s="22">
        <f t="shared" si="7"/>
        <v>65.77</v>
      </c>
      <c r="BJ6" s="22">
        <f t="shared" si="7"/>
        <v>259.56</v>
      </c>
      <c r="BK6" s="22">
        <f t="shared" si="7"/>
        <v>248.92</v>
      </c>
      <c r="BL6" s="22">
        <f t="shared" si="7"/>
        <v>251.26</v>
      </c>
      <c r="BM6" s="22">
        <f t="shared" si="7"/>
        <v>255.84</v>
      </c>
      <c r="BN6" s="22">
        <f t="shared" si="7"/>
        <v>253.22</v>
      </c>
      <c r="BO6" s="21" t="str">
        <f>IF(BO7="","",IF(BO7="-","【-】","【"&amp;SUBSTITUTE(TEXT(BO7,"#,##0.00"),"-","△")&amp;"】"))</f>
        <v>【264.86】</v>
      </c>
      <c r="BP6" s="22">
        <f>IF(BP7="",NA(),BP7)</f>
        <v>124.86</v>
      </c>
      <c r="BQ6" s="22">
        <f t="shared" ref="BQ6:BY6" si="8">IF(BQ7="",NA(),BQ7)</f>
        <v>121.84</v>
      </c>
      <c r="BR6" s="22">
        <f t="shared" si="8"/>
        <v>117.15</v>
      </c>
      <c r="BS6" s="22">
        <f t="shared" si="8"/>
        <v>114.64</v>
      </c>
      <c r="BT6" s="22">
        <f t="shared" si="8"/>
        <v>109.91</v>
      </c>
      <c r="BU6" s="22">
        <f t="shared" si="8"/>
        <v>105.07</v>
      </c>
      <c r="BV6" s="22">
        <f t="shared" si="8"/>
        <v>107.54</v>
      </c>
      <c r="BW6" s="22">
        <f t="shared" si="8"/>
        <v>101.93</v>
      </c>
      <c r="BX6" s="22">
        <f t="shared" si="8"/>
        <v>102.36</v>
      </c>
      <c r="BY6" s="22">
        <f t="shared" si="8"/>
        <v>101.56</v>
      </c>
      <c r="BZ6" s="21" t="str">
        <f>IF(BZ7="","",IF(BZ7="-","【-】","【"&amp;SUBSTITUTE(TEXT(BZ7,"#,##0.00"),"-","△")&amp;"】"))</f>
        <v>【97.59】</v>
      </c>
      <c r="CA6" s="22">
        <f>IF(CA7="",NA(),CA7)</f>
        <v>161.54</v>
      </c>
      <c r="CB6" s="22">
        <f t="shared" ref="CB6:CJ6" si="9">IF(CB7="",NA(),CB7)</f>
        <v>166.11</v>
      </c>
      <c r="CC6" s="22">
        <f t="shared" si="9"/>
        <v>173.45</v>
      </c>
      <c r="CD6" s="22">
        <f t="shared" si="9"/>
        <v>177.84</v>
      </c>
      <c r="CE6" s="22">
        <f t="shared" si="9"/>
        <v>185.92</v>
      </c>
      <c r="CF6" s="22">
        <f t="shared" si="9"/>
        <v>153.71</v>
      </c>
      <c r="CG6" s="22">
        <f t="shared" si="9"/>
        <v>155.9</v>
      </c>
      <c r="CH6" s="22">
        <f t="shared" si="9"/>
        <v>162.47</v>
      </c>
      <c r="CI6" s="22">
        <f t="shared" si="9"/>
        <v>165.52</v>
      </c>
      <c r="CJ6" s="22">
        <f t="shared" si="9"/>
        <v>169.99</v>
      </c>
      <c r="CK6" s="21" t="str">
        <f>IF(CK7="","",IF(CK7="-","【-】","【"&amp;SUBSTITUTE(TEXT(CK7,"#,##0.00"),"-","△")&amp;"】"))</f>
        <v>【181.66】</v>
      </c>
      <c r="CL6" s="22">
        <f>IF(CL7="",NA(),CL7)</f>
        <v>64.08</v>
      </c>
      <c r="CM6" s="22">
        <f t="shared" ref="CM6:CU6" si="10">IF(CM7="",NA(),CM7)</f>
        <v>64.790000000000006</v>
      </c>
      <c r="CN6" s="22">
        <f t="shared" si="10"/>
        <v>64.52</v>
      </c>
      <c r="CO6" s="22">
        <f t="shared" si="10"/>
        <v>62.86</v>
      </c>
      <c r="CP6" s="22">
        <f t="shared" si="10"/>
        <v>62.43</v>
      </c>
      <c r="CQ6" s="22">
        <f t="shared" si="10"/>
        <v>64.41</v>
      </c>
      <c r="CR6" s="22">
        <f t="shared" si="10"/>
        <v>64.11</v>
      </c>
      <c r="CS6" s="22">
        <f t="shared" si="10"/>
        <v>63.81</v>
      </c>
      <c r="CT6" s="22">
        <f t="shared" si="10"/>
        <v>63.58</v>
      </c>
      <c r="CU6" s="22">
        <f t="shared" si="10"/>
        <v>64.13</v>
      </c>
      <c r="CV6" s="21" t="str">
        <f>IF(CV7="","",IF(CV7="-","【-】","【"&amp;SUBSTITUTE(TEXT(CV7,"#,##0.00"),"-","△")&amp;"】"))</f>
        <v>【60.21】</v>
      </c>
      <c r="CW6" s="22">
        <f>IF(CW7="",NA(),CW7)</f>
        <v>89.54</v>
      </c>
      <c r="CX6" s="22">
        <f t="shared" ref="CX6:DF6" si="11">IF(CX7="",NA(),CX7)</f>
        <v>88.3</v>
      </c>
      <c r="CY6" s="22">
        <f t="shared" si="11"/>
        <v>88.78</v>
      </c>
      <c r="CZ6" s="22">
        <f t="shared" si="11"/>
        <v>89.71</v>
      </c>
      <c r="DA6" s="22">
        <f t="shared" si="11"/>
        <v>90.08</v>
      </c>
      <c r="DB6" s="22">
        <f t="shared" si="11"/>
        <v>91.64</v>
      </c>
      <c r="DC6" s="22">
        <f t="shared" si="11"/>
        <v>92.09</v>
      </c>
      <c r="DD6" s="22">
        <f t="shared" si="11"/>
        <v>91.76</v>
      </c>
      <c r="DE6" s="22">
        <f t="shared" si="11"/>
        <v>91.22</v>
      </c>
      <c r="DF6" s="22">
        <f t="shared" si="11"/>
        <v>90.98</v>
      </c>
      <c r="DG6" s="21" t="str">
        <f>IF(DG7="","",IF(DG7="-","【-】","【"&amp;SUBSTITUTE(TEXT(DG7,"#,##0.00"),"-","△")&amp;"】"))</f>
        <v>【89.21】</v>
      </c>
      <c r="DH6" s="22">
        <f>IF(DH7="",NA(),DH7)</f>
        <v>55.76</v>
      </c>
      <c r="DI6" s="22">
        <f t="shared" ref="DI6:DQ6" si="12">IF(DI7="",NA(),DI7)</f>
        <v>55.96</v>
      </c>
      <c r="DJ6" s="22">
        <f t="shared" si="12"/>
        <v>56.5</v>
      </c>
      <c r="DK6" s="22">
        <f t="shared" si="12"/>
        <v>56.8</v>
      </c>
      <c r="DL6" s="22">
        <f t="shared" si="12"/>
        <v>57.52</v>
      </c>
      <c r="DM6" s="22">
        <f t="shared" si="12"/>
        <v>51.62</v>
      </c>
      <c r="DN6" s="22">
        <f t="shared" si="12"/>
        <v>52.16</v>
      </c>
      <c r="DO6" s="22">
        <f t="shared" si="12"/>
        <v>52.59</v>
      </c>
      <c r="DP6" s="22">
        <f t="shared" si="12"/>
        <v>52.74</v>
      </c>
      <c r="DQ6" s="22">
        <f t="shared" si="12"/>
        <v>53.15</v>
      </c>
      <c r="DR6" s="21" t="str">
        <f>IF(DR7="","",IF(DR7="-","【-】","【"&amp;SUBSTITUTE(TEXT(DR7,"#,##0.00"),"-","△")&amp;"】"))</f>
        <v>【52.41】</v>
      </c>
      <c r="DS6" s="22">
        <f>IF(DS7="",NA(),DS7)</f>
        <v>29.5</v>
      </c>
      <c r="DT6" s="22">
        <f t="shared" ref="DT6:EB6" si="13">IF(DT7="",NA(),DT7)</f>
        <v>33.479999999999997</v>
      </c>
      <c r="DU6" s="22">
        <f t="shared" si="13"/>
        <v>35.01</v>
      </c>
      <c r="DV6" s="22">
        <f t="shared" si="13"/>
        <v>35.96</v>
      </c>
      <c r="DW6" s="22">
        <f t="shared" si="13"/>
        <v>37.81</v>
      </c>
      <c r="DX6" s="22">
        <f t="shared" si="13"/>
        <v>23.68</v>
      </c>
      <c r="DY6" s="22">
        <f t="shared" si="13"/>
        <v>25.76</v>
      </c>
      <c r="DZ6" s="22">
        <f t="shared" si="13"/>
        <v>27.51</v>
      </c>
      <c r="EA6" s="22">
        <f t="shared" si="13"/>
        <v>28.57</v>
      </c>
      <c r="EB6" s="22">
        <f t="shared" si="13"/>
        <v>29.7</v>
      </c>
      <c r="EC6" s="21" t="str">
        <f>IF(EC7="","",IF(EC7="-","【-】","【"&amp;SUBSTITUTE(TEXT(EC7,"#,##0.00"),"-","△")&amp;"】"))</f>
        <v>【26.78】</v>
      </c>
      <c r="ED6" s="22">
        <f>IF(ED7="",NA(),ED7)</f>
        <v>0.31</v>
      </c>
      <c r="EE6" s="22">
        <f t="shared" ref="EE6:EM6" si="14">IF(EE7="",NA(),EE7)</f>
        <v>0.32</v>
      </c>
      <c r="EF6" s="22">
        <f t="shared" si="14"/>
        <v>0.38</v>
      </c>
      <c r="EG6" s="22">
        <f t="shared" si="14"/>
        <v>0.53</v>
      </c>
      <c r="EH6" s="22">
        <f t="shared" si="14"/>
        <v>0.24</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72036</v>
      </c>
      <c r="D7" s="24">
        <v>46</v>
      </c>
      <c r="E7" s="24">
        <v>1</v>
      </c>
      <c r="F7" s="24">
        <v>0</v>
      </c>
      <c r="G7" s="24">
        <v>1</v>
      </c>
      <c r="H7" s="24" t="s">
        <v>93</v>
      </c>
      <c r="I7" s="24" t="s">
        <v>94</v>
      </c>
      <c r="J7" s="24" t="s">
        <v>95</v>
      </c>
      <c r="K7" s="24" t="s">
        <v>96</v>
      </c>
      <c r="L7" s="24" t="s">
        <v>97</v>
      </c>
      <c r="M7" s="24" t="s">
        <v>98</v>
      </c>
      <c r="N7" s="25" t="s">
        <v>99</v>
      </c>
      <c r="O7" s="25">
        <v>91.58</v>
      </c>
      <c r="P7" s="25">
        <v>98.81</v>
      </c>
      <c r="Q7" s="25">
        <v>3212</v>
      </c>
      <c r="R7" s="25">
        <v>312433</v>
      </c>
      <c r="S7" s="25">
        <v>757.2</v>
      </c>
      <c r="T7" s="25">
        <v>412.62</v>
      </c>
      <c r="U7" s="25">
        <v>307238</v>
      </c>
      <c r="V7" s="25">
        <v>293.27999999999997</v>
      </c>
      <c r="W7" s="25">
        <v>1047.5899999999999</v>
      </c>
      <c r="X7" s="25">
        <v>129.78</v>
      </c>
      <c r="Y7" s="25">
        <v>127</v>
      </c>
      <c r="Z7" s="25">
        <v>122.49</v>
      </c>
      <c r="AA7" s="25">
        <v>120.12</v>
      </c>
      <c r="AB7" s="25">
        <v>115.53</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515.57000000000005</v>
      </c>
      <c r="AU7" s="25">
        <v>577.63</v>
      </c>
      <c r="AV7" s="25">
        <v>552.16</v>
      </c>
      <c r="AW7" s="25">
        <v>502.12</v>
      </c>
      <c r="AX7" s="25">
        <v>569.26</v>
      </c>
      <c r="AY7" s="25">
        <v>239.45</v>
      </c>
      <c r="AZ7" s="25">
        <v>246.01</v>
      </c>
      <c r="BA7" s="25">
        <v>228.89</v>
      </c>
      <c r="BB7" s="25">
        <v>232.66</v>
      </c>
      <c r="BC7" s="25">
        <v>217.12</v>
      </c>
      <c r="BD7" s="25">
        <v>239.69</v>
      </c>
      <c r="BE7" s="25">
        <v>114.86</v>
      </c>
      <c r="BF7" s="25">
        <v>102.21</v>
      </c>
      <c r="BG7" s="25">
        <v>86.45</v>
      </c>
      <c r="BH7" s="25">
        <v>74.319999999999993</v>
      </c>
      <c r="BI7" s="25">
        <v>65.77</v>
      </c>
      <c r="BJ7" s="25">
        <v>259.56</v>
      </c>
      <c r="BK7" s="25">
        <v>248.92</v>
      </c>
      <c r="BL7" s="25">
        <v>251.26</v>
      </c>
      <c r="BM7" s="25">
        <v>255.84</v>
      </c>
      <c r="BN7" s="25">
        <v>253.22</v>
      </c>
      <c r="BO7" s="25">
        <v>264.86</v>
      </c>
      <c r="BP7" s="25">
        <v>124.86</v>
      </c>
      <c r="BQ7" s="25">
        <v>121.84</v>
      </c>
      <c r="BR7" s="25">
        <v>117.15</v>
      </c>
      <c r="BS7" s="25">
        <v>114.64</v>
      </c>
      <c r="BT7" s="25">
        <v>109.91</v>
      </c>
      <c r="BU7" s="25">
        <v>105.07</v>
      </c>
      <c r="BV7" s="25">
        <v>107.54</v>
      </c>
      <c r="BW7" s="25">
        <v>101.93</v>
      </c>
      <c r="BX7" s="25">
        <v>102.36</v>
      </c>
      <c r="BY7" s="25">
        <v>101.56</v>
      </c>
      <c r="BZ7" s="25">
        <v>97.59</v>
      </c>
      <c r="CA7" s="25">
        <v>161.54</v>
      </c>
      <c r="CB7" s="25">
        <v>166.11</v>
      </c>
      <c r="CC7" s="25">
        <v>173.45</v>
      </c>
      <c r="CD7" s="25">
        <v>177.84</v>
      </c>
      <c r="CE7" s="25">
        <v>185.92</v>
      </c>
      <c r="CF7" s="25">
        <v>153.71</v>
      </c>
      <c r="CG7" s="25">
        <v>155.9</v>
      </c>
      <c r="CH7" s="25">
        <v>162.47</v>
      </c>
      <c r="CI7" s="25">
        <v>165.52</v>
      </c>
      <c r="CJ7" s="25">
        <v>169.99</v>
      </c>
      <c r="CK7" s="25">
        <v>181.66</v>
      </c>
      <c r="CL7" s="25">
        <v>64.08</v>
      </c>
      <c r="CM7" s="25">
        <v>64.790000000000006</v>
      </c>
      <c r="CN7" s="25">
        <v>64.52</v>
      </c>
      <c r="CO7" s="25">
        <v>62.86</v>
      </c>
      <c r="CP7" s="25">
        <v>62.43</v>
      </c>
      <c r="CQ7" s="25">
        <v>64.41</v>
      </c>
      <c r="CR7" s="25">
        <v>64.11</v>
      </c>
      <c r="CS7" s="25">
        <v>63.81</v>
      </c>
      <c r="CT7" s="25">
        <v>63.58</v>
      </c>
      <c r="CU7" s="25">
        <v>64.13</v>
      </c>
      <c r="CV7" s="25">
        <v>60.21</v>
      </c>
      <c r="CW7" s="25">
        <v>89.54</v>
      </c>
      <c r="CX7" s="25">
        <v>88.3</v>
      </c>
      <c r="CY7" s="25">
        <v>88.78</v>
      </c>
      <c r="CZ7" s="25">
        <v>89.71</v>
      </c>
      <c r="DA7" s="25">
        <v>90.08</v>
      </c>
      <c r="DB7" s="25">
        <v>91.64</v>
      </c>
      <c r="DC7" s="25">
        <v>92.09</v>
      </c>
      <c r="DD7" s="25">
        <v>91.76</v>
      </c>
      <c r="DE7" s="25">
        <v>91.22</v>
      </c>
      <c r="DF7" s="25">
        <v>90.98</v>
      </c>
      <c r="DG7" s="25">
        <v>89.21</v>
      </c>
      <c r="DH7" s="25">
        <v>55.76</v>
      </c>
      <c r="DI7" s="25">
        <v>55.96</v>
      </c>
      <c r="DJ7" s="25">
        <v>56.5</v>
      </c>
      <c r="DK7" s="25">
        <v>56.8</v>
      </c>
      <c r="DL7" s="25">
        <v>57.52</v>
      </c>
      <c r="DM7" s="25">
        <v>51.62</v>
      </c>
      <c r="DN7" s="25">
        <v>52.16</v>
      </c>
      <c r="DO7" s="25">
        <v>52.59</v>
      </c>
      <c r="DP7" s="25">
        <v>52.74</v>
      </c>
      <c r="DQ7" s="25">
        <v>53.15</v>
      </c>
      <c r="DR7" s="25">
        <v>52.41</v>
      </c>
      <c r="DS7" s="25">
        <v>29.5</v>
      </c>
      <c r="DT7" s="25">
        <v>33.479999999999997</v>
      </c>
      <c r="DU7" s="25">
        <v>35.01</v>
      </c>
      <c r="DV7" s="25">
        <v>35.96</v>
      </c>
      <c r="DW7" s="25">
        <v>37.81</v>
      </c>
      <c r="DX7" s="25">
        <v>23.68</v>
      </c>
      <c r="DY7" s="25">
        <v>25.76</v>
      </c>
      <c r="DZ7" s="25">
        <v>27.51</v>
      </c>
      <c r="EA7" s="25">
        <v>28.57</v>
      </c>
      <c r="EB7" s="25">
        <v>29.7</v>
      </c>
      <c r="EC7" s="25">
        <v>26.78</v>
      </c>
      <c r="ED7" s="25">
        <v>0.31</v>
      </c>
      <c r="EE7" s="25">
        <v>0.32</v>
      </c>
      <c r="EF7" s="25">
        <v>0.38</v>
      </c>
      <c r="EG7" s="25">
        <v>0.53</v>
      </c>
      <c r="EH7" s="25">
        <v>0.24</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小坂　暁史</cp:lastModifiedBy>
  <cp:lastPrinted>2026-02-02T05:57:40Z</cp:lastPrinted>
  <dcterms:created xsi:type="dcterms:W3CDTF">2025-12-12T09:12:16Z</dcterms:created>
  <dcterms:modified xsi:type="dcterms:W3CDTF">2026-02-02T12:34:54Z</dcterms:modified>
  <cp:category/>
</cp:coreProperties>
</file>