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r1000\経営企画課\非公開\002　財務グループ\003　照会・回答\002　他課照会\00 財政課\21　経営比較分析表\03 共通（R1～）水道・簡水・下水\R06決算\02　回答\"/>
    </mc:Choice>
  </mc:AlternateContent>
  <xr:revisionPtr revIDLastSave="0" documentId="13_ncr:1_{D580A2B7-B77A-4B59-8017-B82F0A583D09}" xr6:coauthVersionLast="47" xr6:coauthVersionMax="47" xr10:uidLastSave="{00000000-0000-0000-0000-000000000000}"/>
  <workbookProtection workbookAlgorithmName="SHA-512" workbookHashValue="ebNQBu4mfOsLCAmUtRYkdimkLUVd57WoFCfAIUjqdOsxQi/mw40hJXIvmpKK5FA8gMMZje+mE6rr8p/JZdX6ww==" workbookSaltValue="kx8QJbDU8jbn4vplu5LLX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F85" i="4"/>
  <c r="E85" i="4"/>
  <c r="AT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<sst xmlns="http://schemas.openxmlformats.org/spreadsheetml/2006/main" count="253" uniqueCount="116">
  <si>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</si>
  <si>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</si>
  <si>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</si>
  <si>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</si>
  <si>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</si>
  <si>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</si>
  <si>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</si>
  <si>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</si>
  <si>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</si>
  <si>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</si>
  <si>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</si>
  <si>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</si>
  <si>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</si>
  <si>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</si>
  <si>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</si>
  <si>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</si>
  <si>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</si>
  <si>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</si>
  <si>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</si>
  <si>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</si>
  <si>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</si>
  <si>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</si>
  <si>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</si>
  <si>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</si>
  <si>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</si>
  <si>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</si>
  <si>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</si>
  <si>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</si>
  <si>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</si>
  <si>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</si>
  <si>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</si>
  <si>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</si>
  <si>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</si>
  <si>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</si>
  <si>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</si>
  <si>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</si>
  <si>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</si>
  <si>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</si>
  <si>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</si>
  <si>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</si>
  <si>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</si>
  <si>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</si>
  <si>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</si>
  <si>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</si>
  <si>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</si>
  <si>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</si>
  <si>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</si>
  <si>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</si>
  <si>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</si>
  <si>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</si>
  <si>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</si>
  <si>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</si>
  <si>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</si>
  <si>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</si>
  <si>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</si>
  <si>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</si>
  <si>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</si>
  <si>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</si>
  <si>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</si>
  <si>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</si>
  <si>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</si>
  <si>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</si>
  <si>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</si>
  <si>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</si>
  <si>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</si>
  <si>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</si>
  <si>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</si>
  <si>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</si>
  <si>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</si>
  <si>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</si>
  <si>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</si>
  <si>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</si>
  <si>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</si>
  <si>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</si>
  <si>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</si>
  <si>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</si>
  <si>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</si>
  <si>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</si>
  <si>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</si>
  <si>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</si>
  <si>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</si>
  <si>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</si>
  <si>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</si>
  <si>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</si>
  <si>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</si>
  <si>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</si>
  <si>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</si>
  <si>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</si>
  <si>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</si>
  <si>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</si>
  <si>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</si>
  <si>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</si>
  <si>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</si>
  <si>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</si>
  <si>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</si>
  <si>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</si>
  <si>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会津若松市</t>
  </si>
  <si>
    <t>法適用</t>
  </si>
  <si>
    <t>下水道事業</t>
  </si>
  <si>
    <t>特定地域生活排水処理</t>
  </si>
  <si>
    <t>K2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</si>
  <si>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</si>
  <si>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</si>
  <si>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</si>
  <si>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</si>
  <si>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</si>
  <si>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</si>
  <si>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</si>
  <si>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</si>
  <si>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</si>
  <si>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</si>
  <si>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</si>
  <si>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</si>
  <si>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xml:space="preserve">①経営収支比率は、類似団体平均値を上回っているものの、使用料収入について人口減少に伴う減少等により前年度を下回るなど厳しい状況にあり、収入の多くを一般会計からの繰入金で賄っている現状にある。
</t>
    </r>
    <r>
      <rPr>
        <sz val="11"/>
        <rFont val="ＭＳ ゴシック"/>
        <family val="3"/>
        <charset val="128"/>
      </rPr>
      <t xml:space="preserve">③流動比率は、類似団体平均値を上回ったものの、現金預金の一時的な増加が主たる要因であり、人口減少等に伴い使用料収入が減少傾向にあるため、今後も経費抑制に取り組む必要がある。
</t>
    </r>
    <r>
      <rPr>
        <sz val="11"/>
        <color theme="1"/>
        <rFont val="ＭＳ ゴシック"/>
        <family val="3"/>
        <charset val="128"/>
      </rPr>
      <t>④企業債残高対事業規模比率は、一般会計が企業債を負担することとしているため0％だが、事業の性質上、使用料収入の割合が低いことが課題である。
⑤経費回収率は、類似団体平均値を下回っているが、公共下水道事業と同一の料金体系を採用しているため、使用料収入だけでは汚水処理に要する経費を回収することが困難な状況にある。
⑥汚水処理原価は、類似団体平均値を上回っており、設備の老朽化や物価上昇等に伴い汚水処理費が増加していることから、維持管理費の抑制が課題となっている。
⑦施設利用率は、延床面積に基づき決定される浄化槽の処理能力に対し、一世帯あたりの使用水量が少ないため、稼働率が低くなっている。
⑧水洗化率は、浄化槽の整備に際して遅延なく排水設備を設置しなければならない制度であるため、100％となっている。</t>
    </r>
    <rPh sb="119" eb="123">
      <t>ゲンキンヨキン</t>
    </rPh>
    <rPh sb="128" eb="130">
      <t>ゾウカ</t>
    </rPh>
    <phoneticPr fontId="4"/>
  </si>
  <si>
    <t>①有形固定資産減価償却率は、類似団体平均値より低い状況にあるが、資産の経過年数が令和2年度の地方公営企業法適用からとなっていることによるものである。</t>
    <phoneticPr fontId="4"/>
  </si>
  <si>
    <t>　本市の特定地域生活排水処理事業は、市街化区域や農村地域以外の地域での「環境保全・衛生的な生活の確保」を目的に浄化槽を整備する事業である。
　浄化槽の規模は延床面積により決定されるが、本事業が対象とする地域は延床面積の広い一般家庭が多い。浄化槽の処理能力に対して一世帯あたりの使用人数が少なく、使用水量が処理能力を下回るため、施設利用率も低くなっている。
　また、有収水量や使用料収入が前年度を下回る一方、浄化槽の維持管理に係る経費は設備の老朽化や物価上昇等により増加傾向にあり、使用料収入だけで安定した経営を行うことは困難な状況にあるため、引き続き一般会計からの繰入金が必要である。
　なお、令和3年度より浄化槽の仕様見直しによるコスト縮減の取組みを行っている。</t>
    <rPh sb="116" eb="117">
      <t>オオ</t>
    </rPh>
    <rPh sb="123" eb="127">
      <t>ショリノウリョク</t>
    </rPh>
    <rPh sb="157" eb="159">
      <t>シタマワ</t>
    </rPh>
    <rPh sb="193" eb="196">
      <t>ゼンネンド</t>
    </rPh>
    <rPh sb="197" eb="199">
      <t>シタマワ</t>
    </rPh>
    <rPh sb="200" eb="202">
      <t>イッポウ</t>
    </rPh>
    <rPh sb="297" eb="299">
      <t>レイワ</t>
    </rPh>
    <rPh sb="300" eb="302">
      <t>ネンド</t>
    </rPh>
    <rPh sb="304" eb="307">
      <t>ジョウカソウ</t>
    </rPh>
    <rPh sb="308" eb="310">
      <t>シヨウ</t>
    </rPh>
    <rPh sb="310" eb="312">
      <t>ミナオ</t>
    </rPh>
    <rPh sb="319" eb="321">
      <t>シュクゲン</t>
    </rPh>
    <rPh sb="322" eb="324">
      <t>トリク</t>
    </rPh>
    <rPh sb="326" eb="32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</si>
</sst>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justify" vertical="top" wrapText="1"/>
      <protection locked="0"/>
    </xf>
    <xf numFmtId="0" fontId="15" fillId="0" borderId="0" xfId="0" applyFont="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72-4CB3-B4C7-D22887242B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172-4CB3-B4C7-D22887242B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50.63</c:v>
                </c:pt>
                <c:pt idx="1">
                  <c:v>49.97</c:v>
                </c:pt>
                <c:pt idx="2">
                  <c:v>48.82</c:v>
                </c:pt>
                <c:pt idx="3">
                  <c:v>47.94</c:v>
                </c:pt>
                <c:pt idx="4">
                  <c:v>47.33</c:v>
                </c:pt>
              </c:numCache>
            </c:numRef>
          </c:val>
          <c:extLst>
            <c:ext xmlns:c16="http://schemas.microsoft.com/office/drawing/2014/chart" uri="{C3380CC4-5D6E-409C-BE32-E72D297353CC}">
              <c16:uniqueId val="{00000000-AD54-4D74-B940-6BD3A8D1E93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AD54-4D74-B940-6BD3A8D1E93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93C-41E7-9155-BE73F44A5E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C93C-41E7-9155-BE73F44A5E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101.48</c:v>
                </c:pt>
                <c:pt idx="1">
                  <c:v>105.85</c:v>
                </c:pt>
                <c:pt idx="2">
                  <c:v>108.63</c:v>
                </c:pt>
                <c:pt idx="3">
                  <c:v>113.43</c:v>
                </c:pt>
                <c:pt idx="4">
                  <c:v>111.83</c:v>
                </c:pt>
              </c:numCache>
            </c:numRef>
          </c:val>
          <c:extLst>
            <c:ext xmlns:c16="http://schemas.microsoft.com/office/drawing/2014/chart" uri="{C3380CC4-5D6E-409C-BE32-E72D297353CC}">
              <c16:uniqueId val="{00000000-9422-499A-B94B-C829940E974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9422-499A-B94B-C829940E974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4.42</c:v>
                </c:pt>
                <c:pt idx="1">
                  <c:v>8.56</c:v>
                </c:pt>
                <c:pt idx="2">
                  <c:v>12.63</c:v>
                </c:pt>
                <c:pt idx="3">
                  <c:v>16.72</c:v>
                </c:pt>
                <c:pt idx="4">
                  <c:v>20.34</c:v>
                </c:pt>
              </c:numCache>
            </c:numRef>
          </c:val>
          <c:extLst>
            <c:ext xmlns:c16="http://schemas.microsoft.com/office/drawing/2014/chart" uri="{C3380CC4-5D6E-409C-BE32-E72D297353CC}">
              <c16:uniqueId val="{00000000-DDDF-43EF-B699-0CC576C4A2F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DDDF-43EF-B699-0CC576C4A2F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A9-41E2-A9C0-35C302733A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AA9-41E2-A9C0-35C302733A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392-4F77-85B3-D4C4892C817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3392-4F77-85B3-D4C4892C817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104.63</c:v>
                </c:pt>
                <c:pt idx="1">
                  <c:v>108.04</c:v>
                </c:pt>
                <c:pt idx="2">
                  <c:v>116.51</c:v>
                </c:pt>
                <c:pt idx="3">
                  <c:v>151.02000000000001</c:v>
                </c:pt>
                <c:pt idx="4">
                  <c:v>171.96</c:v>
                </c:pt>
              </c:numCache>
            </c:numRef>
          </c:val>
          <c:extLst>
            <c:ext xmlns:c16="http://schemas.microsoft.com/office/drawing/2014/chart" uri="{C3380CC4-5D6E-409C-BE32-E72D297353CC}">
              <c16:uniqueId val="{00000000-F2AE-41D6-BF0B-770F18D332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F2AE-41D6-BF0B-770F18D332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54-47B0-B037-22062DA11EB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7C54-47B0-B037-22062DA11EB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33.9</c:v>
                </c:pt>
                <c:pt idx="1">
                  <c:v>30.2</c:v>
                </c:pt>
                <c:pt idx="2">
                  <c:v>28.68</c:v>
                </c:pt>
                <c:pt idx="3">
                  <c:v>29.01</c:v>
                </c:pt>
                <c:pt idx="4">
                  <c:v>27.5</c:v>
                </c:pt>
              </c:numCache>
            </c:numRef>
          </c:val>
          <c:extLst>
            <c:ext xmlns:c16="http://schemas.microsoft.com/office/drawing/2014/chart" uri="{C3380CC4-5D6E-409C-BE32-E72D297353CC}">
              <c16:uniqueId val="{00000000-B4A8-4A29-9253-B4098BE0F8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B4A8-4A29-9253-B4098BE0F8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448.2</c:v>
                </c:pt>
                <c:pt idx="1">
                  <c:v>502.89</c:v>
                </c:pt>
                <c:pt idx="2">
                  <c:v>528.6</c:v>
                </c:pt>
                <c:pt idx="3">
                  <c:v>520.30999999999995</c:v>
                </c:pt>
                <c:pt idx="4">
                  <c:v>546.88</c:v>
                </c:pt>
              </c:numCache>
            </c:numRef>
          </c:val>
          <c:extLst>
            <c:ext xmlns:c16="http://schemas.microsoft.com/office/drawing/2014/chart" uri="{C3380CC4-5D6E-409C-BE32-E72D297353CC}">
              <c16:uniqueId val="{00000000-45AA-4C13-9AFB-B5A080087CC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45AA-4C13-9AFB-B5A080087CC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3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会津若松市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3"/>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K2</v>
      </c>
      <c r="X8" s="70"/>
      <c r="Y8" s="70"/>
      <c r="Z8" s="70"/>
      <c r="AA8" s="70"/>
      <c r="AB8" s="70"/>
      <c r="AC8" s="70"/>
      <c r="AD8" s="71" t="str">
        <f>データ!$M$6</f>
        <v>自治体職員</v>
      </c>
      <c r="AE8" s="71"/>
      <c r="AF8" s="71"/>
      <c r="AG8" s="71"/>
      <c r="AH8" s="71"/>
      <c r="AI8" s="71"/>
      <c r="AJ8" s="71"/>
      <c r="AK8" s="3"/>
      <c r="AL8" s="51">
        <f>データ!S6</f>
        <v>110841</v>
      </c>
      <c r="AM8" s="51"/>
      <c r="AN8" s="51"/>
      <c r="AO8" s="51"/>
      <c r="AP8" s="51"/>
      <c r="AQ8" s="51"/>
      <c r="AR8" s="51"/>
      <c r="AS8" s="51"/>
      <c r="AT8" s="50">
        <f>データ!T6</f>
        <v>382.97</v>
      </c>
      <c r="AU8" s="50"/>
      <c r="AV8" s="50"/>
      <c r="AW8" s="50"/>
      <c r="AX8" s="50"/>
      <c r="AY8" s="50"/>
      <c r="AZ8" s="50"/>
      <c r="BA8" s="50"/>
      <c r="BB8" s="50">
        <f>データ!U6</f>
        <v>289.42</v>
      </c>
      <c r="BC8" s="50"/>
      <c r="BD8" s="50"/>
      <c r="BE8" s="50"/>
      <c r="BF8" s="50"/>
      <c r="BG8" s="50"/>
      <c r="BH8" s="50"/>
      <c r="BI8" s="50"/>
      <c r="BJ8" s="3"/>
      <c r="BK8" s="3"/>
      <c r="BL8" s="66" t="s">
        <v>10</v>
      </c>
      <c r="BM8" s="67"/>
      <c r="BN8" s="68" t="s">
        <v>11</v>
      </c>
      <c r="BO8" s="68"/>
      <c r="BP8" s="68"/>
      <c r="BQ8" s="68"/>
      <c r="BR8" s="68"/>
      <c r="BS8" s="68"/>
      <c r="BT8" s="68"/>
      <c r="BU8" s="68"/>
      <c r="BV8" s="68"/>
      <c r="BW8" s="68"/>
      <c r="BX8" s="68"/>
      <c r="BY8" s="69"/>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52" t="s">
        <v>16</v>
      </c>
      <c r="AE9" s="52"/>
      <c r="AF9" s="52"/>
      <c r="AG9" s="52"/>
      <c r="AH9" s="52"/>
      <c r="AI9" s="52"/>
      <c r="AJ9" s="52"/>
      <c r="AK9" s="3"/>
      <c r="AL9" s="52" t="s">
        <v>17</v>
      </c>
      <c r="AM9" s="52"/>
      <c r="AN9" s="52"/>
      <c r="AO9" s="52"/>
      <c r="AP9" s="52"/>
      <c r="AQ9" s="52"/>
      <c r="AR9" s="52"/>
      <c r="AS9" s="52"/>
      <c r="AT9" s="52" t="s">
        <v>18</v>
      </c>
      <c r="AU9" s="52"/>
      <c r="AV9" s="52"/>
      <c r="AW9" s="52"/>
      <c r="AX9" s="52"/>
      <c r="AY9" s="52"/>
      <c r="AZ9" s="52"/>
      <c r="BA9" s="52"/>
      <c r="BB9" s="52" t="s">
        <v>19</v>
      </c>
      <c r="BC9" s="52"/>
      <c r="BD9" s="52"/>
      <c r="BE9" s="52"/>
      <c r="BF9" s="52"/>
      <c r="BG9" s="52"/>
      <c r="BH9" s="52"/>
      <c r="BI9" s="52"/>
      <c r="BJ9" s="3"/>
      <c r="BK9" s="3"/>
      <c r="BL9" s="53" t="s">
        <v>20</v>
      </c>
      <c r="BM9" s="54"/>
      <c r="BN9" s="55" t="s">
        <v>21</v>
      </c>
      <c r="BO9" s="55"/>
      <c r="BP9" s="55"/>
      <c r="BQ9" s="55"/>
      <c r="BR9" s="55"/>
      <c r="BS9" s="55"/>
      <c r="BT9" s="55"/>
      <c r="BU9" s="55"/>
      <c r="BV9" s="55"/>
      <c r="BW9" s="55"/>
      <c r="BX9" s="55"/>
      <c r="BY9" s="56"/>
    </row>
    <row r="10" spans="1:78" ht="18.75" customHeight="1" x14ac:dyDescent="0.15">
      <c r="A10" s="2"/>
      <c r="B10" s="50" t="str">
        <f>データ!N6</f>
        <v>-</v>
      </c>
      <c r="C10" s="50"/>
      <c r="D10" s="50"/>
      <c r="E10" s="50"/>
      <c r="F10" s="50"/>
      <c r="G10" s="50"/>
      <c r="H10" s="50"/>
      <c r="I10" s="50">
        <f>データ!O6</f>
        <v>34.54</v>
      </c>
      <c r="J10" s="50"/>
      <c r="K10" s="50"/>
      <c r="L10" s="50"/>
      <c r="M10" s="50"/>
      <c r="N10" s="50"/>
      <c r="O10" s="50"/>
      <c r="P10" s="50">
        <f>データ!P6</f>
        <v>3.32</v>
      </c>
      <c r="Q10" s="50"/>
      <c r="R10" s="50"/>
      <c r="S10" s="50"/>
      <c r="T10" s="50"/>
      <c r="U10" s="50"/>
      <c r="V10" s="50"/>
      <c r="W10" s="50">
        <f>データ!Q6</f>
        <v>100</v>
      </c>
      <c r="X10" s="50"/>
      <c r="Y10" s="50"/>
      <c r="Z10" s="50"/>
      <c r="AA10" s="50"/>
      <c r="AB10" s="50"/>
      <c r="AC10" s="50"/>
      <c r="AD10" s="51">
        <f>データ!R6</f>
        <v>2860</v>
      </c>
      <c r="AE10" s="51"/>
      <c r="AF10" s="51"/>
      <c r="AG10" s="51"/>
      <c r="AH10" s="51"/>
      <c r="AI10" s="51"/>
      <c r="AJ10" s="51"/>
      <c r="AK10" s="2"/>
      <c r="AL10" s="51">
        <f>データ!V6</f>
        <v>3643</v>
      </c>
      <c r="AM10" s="51"/>
      <c r="AN10" s="51"/>
      <c r="AO10" s="51"/>
      <c r="AP10" s="51"/>
      <c r="AQ10" s="51"/>
      <c r="AR10" s="51"/>
      <c r="AS10" s="51"/>
      <c r="AT10" s="50">
        <f>データ!W6</f>
        <v>8.49</v>
      </c>
      <c r="AU10" s="50"/>
      <c r="AV10" s="50"/>
      <c r="AW10" s="50"/>
      <c r="AX10" s="50"/>
      <c r="AY10" s="50"/>
      <c r="AZ10" s="50"/>
      <c r="BA10" s="50"/>
      <c r="BB10" s="50">
        <f>データ!X6</f>
        <v>429.09</v>
      </c>
      <c r="BC10" s="50"/>
      <c r="BD10" s="50"/>
      <c r="BE10" s="50"/>
      <c r="BF10" s="50"/>
      <c r="BG10" s="50"/>
      <c r="BH10" s="50"/>
      <c r="BI10" s="50"/>
      <c r="BJ10" s="2"/>
      <c r="BK10" s="2"/>
      <c r="BL10" s="57" t="s">
        <v>22</v>
      </c>
      <c r="BM10" s="58"/>
      <c r="BN10" s="59" t="s">
        <v>23</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OfIgZRyjyN1TGFix8EWEKhgTJQvtiCj7v4IhUmhWywGXl8DCB6xVnQ+cJlOHPU2MlkptduCBVlNw2e2hoygK7Q==" saltValue="zSyOV9hVJqq6I7HsGCiU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72028</v>
      </c>
      <c r="D6" s="19">
        <f t="shared" si="3"/>
        <v>46</v>
      </c>
      <c r="E6" s="19">
        <f t="shared" si="3"/>
        <v>18</v>
      </c>
      <c r="F6" s="19">
        <f t="shared" si="3"/>
        <v>0</v>
      </c>
      <c r="G6" s="19">
        <f t="shared" si="3"/>
        <v>0</v>
      </c>
      <c r="H6" s="19" t="str">
        <f t="shared" si="3"/>
        <v>福島県　会津若松市</v>
      </c>
      <c r="I6" s="19" t="str">
        <f t="shared" si="3"/>
        <v>法適用</v>
      </c>
      <c r="J6" s="19" t="str">
        <f t="shared" si="3"/>
        <v>下水道事業</v>
      </c>
      <c r="K6" s="19" t="str">
        <f t="shared" si="3"/>
        <v>特定地域生活排水処理</v>
      </c>
      <c r="L6" s="19" t="str">
        <f t="shared" si="3"/>
        <v>K2</v>
      </c>
      <c r="M6" s="19" t="str">
        <f t="shared" si="3"/>
        <v>自治体職員</v>
      </c>
      <c r="N6" s="20" t="str">
        <f t="shared" si="3"/>
        <v>-</v>
      </c>
      <c r="O6" s="20">
        <f t="shared" si="3"/>
        <v>34.54</v>
      </c>
      <c r="P6" s="20">
        <f t="shared" si="3"/>
        <v>3.32</v>
      </c>
      <c r="Q6" s="20">
        <f t="shared" si="3"/>
        <v>100</v>
      </c>
      <c r="R6" s="20">
        <f t="shared" si="3"/>
        <v>2860</v>
      </c>
      <c r="S6" s="20">
        <f t="shared" si="3"/>
        <v>110841</v>
      </c>
      <c r="T6" s="20">
        <f t="shared" si="3"/>
        <v>382.97</v>
      </c>
      <c r="U6" s="20">
        <f t="shared" si="3"/>
        <v>289.42</v>
      </c>
      <c r="V6" s="20">
        <f t="shared" si="3"/>
        <v>3643</v>
      </c>
      <c r="W6" s="20">
        <f t="shared" si="3"/>
        <v>8.49</v>
      </c>
      <c r="X6" s="20">
        <f t="shared" si="3"/>
        <v>429.09</v>
      </c>
      <c r="Y6" s="21">
        <f>IF(Y7="",NA(),Y7)</f>
        <v>101.48</v>
      </c>
      <c r="Z6" s="21">
        <f t="shared" ref="Z6:AH6" si="4">IF(Z7="",NA(),Z7)</f>
        <v>105.85</v>
      </c>
      <c r="AA6" s="21">
        <f t="shared" si="4"/>
        <v>108.63</v>
      </c>
      <c r="AB6" s="21">
        <f t="shared" si="4"/>
        <v>113.43</v>
      </c>
      <c r="AC6" s="21">
        <f t="shared" si="4"/>
        <v>111.83</v>
      </c>
      <c r="AD6" s="21">
        <f t="shared" si="4"/>
        <v>99.03</v>
      </c>
      <c r="AE6" s="21">
        <f t="shared" si="4"/>
        <v>100.41</v>
      </c>
      <c r="AF6" s="21">
        <f t="shared" si="4"/>
        <v>100.17</v>
      </c>
      <c r="AG6" s="21">
        <f t="shared" si="4"/>
        <v>96.95</v>
      </c>
      <c r="AH6" s="21">
        <f t="shared" si="4"/>
        <v>99.24</v>
      </c>
      <c r="AI6" s="20" t="str">
        <f>IF(AI7="","",IF(AI7="-","【-】","【"&amp;SUBSTITUTE(TEXT(AI7,"#,##0.00"),"-","△")&amp;"】"))</f>
        <v>【100.06】</v>
      </c>
      <c r="AJ6" s="20">
        <f>IF(AJ7="",NA(),AJ7)</f>
        <v>0</v>
      </c>
      <c r="AK6" s="20">
        <f t="shared" ref="AK6:AS6" si="5">IF(AK7="",NA(),AK7)</f>
        <v>0</v>
      </c>
      <c r="AL6" s="20">
        <f t="shared" si="5"/>
        <v>0</v>
      </c>
      <c r="AM6" s="20">
        <f t="shared" si="5"/>
        <v>0</v>
      </c>
      <c r="AN6" s="20">
        <f t="shared" si="5"/>
        <v>0</v>
      </c>
      <c r="AO6" s="21">
        <f t="shared" si="5"/>
        <v>74.239999999999995</v>
      </c>
      <c r="AP6" s="21">
        <f t="shared" si="5"/>
        <v>83.92</v>
      </c>
      <c r="AQ6" s="21">
        <f t="shared" si="5"/>
        <v>89.31</v>
      </c>
      <c r="AR6" s="21">
        <f t="shared" si="5"/>
        <v>91.33</v>
      </c>
      <c r="AS6" s="21">
        <f t="shared" si="5"/>
        <v>89.91</v>
      </c>
      <c r="AT6" s="20" t="str">
        <f>IF(AT7="","",IF(AT7="-","【-】","【"&amp;SUBSTITUTE(TEXT(AT7,"#,##0.00"),"-","△")&amp;"】"))</f>
        <v>【84.61】</v>
      </c>
      <c r="AU6" s="21">
        <f>IF(AU7="",NA(),AU7)</f>
        <v>104.63</v>
      </c>
      <c r="AV6" s="21">
        <f t="shared" ref="AV6:BD6" si="6">IF(AV7="",NA(),AV7)</f>
        <v>108.04</v>
      </c>
      <c r="AW6" s="21">
        <f t="shared" si="6"/>
        <v>116.51</v>
      </c>
      <c r="AX6" s="21">
        <f t="shared" si="6"/>
        <v>151.02000000000001</v>
      </c>
      <c r="AY6" s="21">
        <f t="shared" si="6"/>
        <v>171.96</v>
      </c>
      <c r="AZ6" s="21">
        <f t="shared" si="6"/>
        <v>100.47</v>
      </c>
      <c r="BA6" s="21">
        <f t="shared" si="6"/>
        <v>122.71</v>
      </c>
      <c r="BB6" s="21">
        <f t="shared" si="6"/>
        <v>138.19999999999999</v>
      </c>
      <c r="BC6" s="21">
        <f t="shared" si="6"/>
        <v>126.97</v>
      </c>
      <c r="BD6" s="21">
        <f t="shared" si="6"/>
        <v>103.61</v>
      </c>
      <c r="BE6" s="20" t="str">
        <f>IF(BE7="","",IF(BE7="-","【-】","【"&amp;SUBSTITUTE(TEXT(BE7,"#,##0.00"),"-","△")&amp;"】"))</f>
        <v>【106.63】</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33.9</v>
      </c>
      <c r="BR6" s="21">
        <f t="shared" ref="BR6:BZ6" si="8">IF(BR7="",NA(),BR7)</f>
        <v>30.2</v>
      </c>
      <c r="BS6" s="21">
        <f t="shared" si="8"/>
        <v>28.68</v>
      </c>
      <c r="BT6" s="21">
        <f t="shared" si="8"/>
        <v>29.01</v>
      </c>
      <c r="BU6" s="21">
        <f t="shared" si="8"/>
        <v>27.5</v>
      </c>
      <c r="BV6" s="21">
        <f t="shared" si="8"/>
        <v>60.59</v>
      </c>
      <c r="BW6" s="21">
        <f t="shared" si="8"/>
        <v>60</v>
      </c>
      <c r="BX6" s="21">
        <f t="shared" si="8"/>
        <v>59.01</v>
      </c>
      <c r="BY6" s="21">
        <f t="shared" si="8"/>
        <v>56.06</v>
      </c>
      <c r="BZ6" s="21">
        <f t="shared" si="8"/>
        <v>53.25</v>
      </c>
      <c r="CA6" s="20" t="str">
        <f>IF(CA7="","",IF(CA7="-","【-】","【"&amp;SUBSTITUTE(TEXT(CA7,"#,##0.00"),"-","△")&amp;"】"))</f>
        <v>【51.14】</v>
      </c>
      <c r="CB6" s="21">
        <f>IF(CB7="",NA(),CB7)</f>
        <v>448.2</v>
      </c>
      <c r="CC6" s="21">
        <f t="shared" ref="CC6:CK6" si="9">IF(CC7="",NA(),CC7)</f>
        <v>502.89</v>
      </c>
      <c r="CD6" s="21">
        <f t="shared" si="9"/>
        <v>528.6</v>
      </c>
      <c r="CE6" s="21">
        <f t="shared" si="9"/>
        <v>520.30999999999995</v>
      </c>
      <c r="CF6" s="21">
        <f t="shared" si="9"/>
        <v>546.88</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50.63</v>
      </c>
      <c r="CN6" s="21">
        <f t="shared" ref="CN6:CV6" si="10">IF(CN7="",NA(),CN7)</f>
        <v>49.97</v>
      </c>
      <c r="CO6" s="21">
        <f t="shared" si="10"/>
        <v>48.82</v>
      </c>
      <c r="CP6" s="21">
        <f t="shared" si="10"/>
        <v>47.94</v>
      </c>
      <c r="CQ6" s="21">
        <f t="shared" si="10"/>
        <v>47.33</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4.42</v>
      </c>
      <c r="DJ6" s="21">
        <f t="shared" ref="DJ6:DR6" si="12">IF(DJ7="",NA(),DJ7)</f>
        <v>8.56</v>
      </c>
      <c r="DK6" s="21">
        <f t="shared" si="12"/>
        <v>12.63</v>
      </c>
      <c r="DL6" s="21">
        <f t="shared" si="12"/>
        <v>16.72</v>
      </c>
      <c r="DM6" s="21">
        <f t="shared" si="12"/>
        <v>20.34</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72028</v>
      </c>
      <c r="D7" s="23">
        <v>46</v>
      </c>
      <c r="E7" s="23">
        <v>18</v>
      </c>
      <c r="F7" s="23">
        <v>0</v>
      </c>
      <c r="G7" s="23">
        <v>0</v>
      </c>
      <c r="H7" s="23" t="s">
        <v>96</v>
      </c>
      <c r="I7" s="23" t="s">
        <v>97</v>
      </c>
      <c r="J7" s="23" t="s">
        <v>98</v>
      </c>
      <c r="K7" s="23" t="s">
        <v>99</v>
      </c>
      <c r="L7" s="23" t="s">
        <v>100</v>
      </c>
      <c r="M7" s="23" t="s">
        <v>101</v>
      </c>
      <c r="N7" s="24" t="s">
        <v>102</v>
      </c>
      <c r="O7" s="24">
        <v>34.54</v>
      </c>
      <c r="P7" s="24">
        <v>3.32</v>
      </c>
      <c r="Q7" s="24">
        <v>100</v>
      </c>
      <c r="R7" s="24">
        <v>2860</v>
      </c>
      <c r="S7" s="24">
        <v>110841</v>
      </c>
      <c r="T7" s="24">
        <v>382.97</v>
      </c>
      <c r="U7" s="24">
        <v>289.42</v>
      </c>
      <c r="V7" s="24">
        <v>3643</v>
      </c>
      <c r="W7" s="24">
        <v>8.49</v>
      </c>
      <c r="X7" s="24">
        <v>429.09</v>
      </c>
      <c r="Y7" s="24">
        <v>101.48</v>
      </c>
      <c r="Z7" s="24">
        <v>105.85</v>
      </c>
      <c r="AA7" s="24">
        <v>108.63</v>
      </c>
      <c r="AB7" s="24">
        <v>113.43</v>
      </c>
      <c r="AC7" s="24">
        <v>111.83</v>
      </c>
      <c r="AD7" s="24">
        <v>99.03</v>
      </c>
      <c r="AE7" s="24">
        <v>100.41</v>
      </c>
      <c r="AF7" s="24">
        <v>100.17</v>
      </c>
      <c r="AG7" s="24">
        <v>96.95</v>
      </c>
      <c r="AH7" s="24">
        <v>99.24</v>
      </c>
      <c r="AI7" s="24">
        <v>100.06</v>
      </c>
      <c r="AJ7" s="24">
        <v>0</v>
      </c>
      <c r="AK7" s="24">
        <v>0</v>
      </c>
      <c r="AL7" s="24">
        <v>0</v>
      </c>
      <c r="AM7" s="24">
        <v>0</v>
      </c>
      <c r="AN7" s="24">
        <v>0</v>
      </c>
      <c r="AO7" s="24">
        <v>74.239999999999995</v>
      </c>
      <c r="AP7" s="24">
        <v>83.92</v>
      </c>
      <c r="AQ7" s="24">
        <v>89.31</v>
      </c>
      <c r="AR7" s="24">
        <v>91.33</v>
      </c>
      <c r="AS7" s="24">
        <v>89.91</v>
      </c>
      <c r="AT7" s="24">
        <v>84.61</v>
      </c>
      <c r="AU7" s="24">
        <v>104.63</v>
      </c>
      <c r="AV7" s="24">
        <v>108.04</v>
      </c>
      <c r="AW7" s="24">
        <v>116.51</v>
      </c>
      <c r="AX7" s="24">
        <v>151.02000000000001</v>
      </c>
      <c r="AY7" s="24">
        <v>171.96</v>
      </c>
      <c r="AZ7" s="24">
        <v>100.47</v>
      </c>
      <c r="BA7" s="24">
        <v>122.71</v>
      </c>
      <c r="BB7" s="24">
        <v>138.19999999999999</v>
      </c>
      <c r="BC7" s="24">
        <v>126.97</v>
      </c>
      <c r="BD7" s="24">
        <v>103.61</v>
      </c>
      <c r="BE7" s="24">
        <v>106.63</v>
      </c>
      <c r="BF7" s="24">
        <v>0</v>
      </c>
      <c r="BG7" s="24">
        <v>0</v>
      </c>
      <c r="BH7" s="24">
        <v>0</v>
      </c>
      <c r="BI7" s="24">
        <v>0</v>
      </c>
      <c r="BJ7" s="24">
        <v>0</v>
      </c>
      <c r="BK7" s="24">
        <v>294.27</v>
      </c>
      <c r="BL7" s="24">
        <v>294.08999999999997</v>
      </c>
      <c r="BM7" s="24">
        <v>294.08999999999997</v>
      </c>
      <c r="BN7" s="24">
        <v>338.47</v>
      </c>
      <c r="BO7" s="24">
        <v>368.83</v>
      </c>
      <c r="BP7" s="24">
        <v>386.06</v>
      </c>
      <c r="BQ7" s="24">
        <v>33.9</v>
      </c>
      <c r="BR7" s="24">
        <v>30.2</v>
      </c>
      <c r="BS7" s="24">
        <v>28.68</v>
      </c>
      <c r="BT7" s="24">
        <v>29.01</v>
      </c>
      <c r="BU7" s="24">
        <v>27.5</v>
      </c>
      <c r="BV7" s="24">
        <v>60.59</v>
      </c>
      <c r="BW7" s="24">
        <v>60</v>
      </c>
      <c r="BX7" s="24">
        <v>59.01</v>
      </c>
      <c r="BY7" s="24">
        <v>56.06</v>
      </c>
      <c r="BZ7" s="24">
        <v>53.25</v>
      </c>
      <c r="CA7" s="24">
        <v>51.14</v>
      </c>
      <c r="CB7" s="24">
        <v>448.2</v>
      </c>
      <c r="CC7" s="24">
        <v>502.89</v>
      </c>
      <c r="CD7" s="24">
        <v>528.6</v>
      </c>
      <c r="CE7" s="24">
        <v>520.30999999999995</v>
      </c>
      <c r="CF7" s="24">
        <v>546.88</v>
      </c>
      <c r="CG7" s="24">
        <v>280.23</v>
      </c>
      <c r="CH7" s="24">
        <v>282.70999999999998</v>
      </c>
      <c r="CI7" s="24">
        <v>291.82</v>
      </c>
      <c r="CJ7" s="24">
        <v>304.36</v>
      </c>
      <c r="CK7" s="24">
        <v>325.45</v>
      </c>
      <c r="CL7" s="24">
        <v>329.31</v>
      </c>
      <c r="CM7" s="24">
        <v>50.63</v>
      </c>
      <c r="CN7" s="24">
        <v>49.97</v>
      </c>
      <c r="CO7" s="24">
        <v>48.82</v>
      </c>
      <c r="CP7" s="24">
        <v>47.94</v>
      </c>
      <c r="CQ7" s="24">
        <v>47.33</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4.42</v>
      </c>
      <c r="DJ7" s="24">
        <v>8.56</v>
      </c>
      <c r="DK7" s="24">
        <v>12.63</v>
      </c>
      <c r="DL7" s="24">
        <v>16.72</v>
      </c>
      <c r="DM7" s="24">
        <v>20.34</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稲村　聖矢</cp:lastModifiedBy>
  <cp:lastPrinted>2026-01-27T01:13:52Z</cp:lastPrinted>
  <dcterms:created xsi:type="dcterms:W3CDTF">2025-12-23T06:29:31Z</dcterms:created>
  <dcterms:modified xsi:type="dcterms:W3CDTF">2026-01-27T01:14:32Z</dcterms:modified>
  <cp:category/>
</cp:coreProperties>
</file>