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6決算\02　回答\"/>
    </mc:Choice>
  </mc:AlternateContent>
  <xr:revisionPtr revIDLastSave="0" documentId="13_ncr:1_{8B801C06-366D-47B4-A20A-B272823EBA34}" xr6:coauthVersionLast="47" xr6:coauthVersionMax="47" xr10:uidLastSave="{00000000-0000-0000-0000-000000000000}"/>
  <workbookProtection workbookAlgorithmName="SHA-512" workbookHashValue="JTYgNKB4j/N6uBRiNHOuU9yItwhY+ZPRFBsUI4pTFkC221DAgtis72T/U08mejZnZ1uIiVpl10wsHFQN45kCUQ==" workbookSaltValue="KmlN7tYjOlO2o56jY9Dtj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E85" i="4"/>
  <c r="AT10" i="4"/>
  <c r="AL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<sst xmlns="http://schemas.openxmlformats.org/spreadsheetml/2006/main" count="231" uniqueCount="115">
  <si>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</si>
  <si>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</si>
  <si>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</si>
  <si>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</si>
  <si>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</si>
  <si>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</si>
  <si>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</si>
  <si>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</si>
  <si>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</si>
  <si>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</si>
  <si>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</si>
  <si>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</si>
  <si>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</si>
  <si>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</si>
  <si>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</si>
  <si>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</si>
  <si>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</si>
  <si>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</si>
  <si>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</si>
  <si>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</si>
  <si>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</si>
  <si>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</si>
  <si>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</si>
  <si>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</si>
  <si>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</si>
  <si>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</si>
  <si>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</si>
  <si>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</si>
  <si>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</si>
  <si>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</si>
  <si>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</si>
  <si>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</si>
  <si>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</si>
  <si>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</si>
  <si>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</si>
  <si>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</si>
  <si>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</si>
  <si>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</si>
  <si>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</si>
  <si>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</si>
  <si>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</si>
  <si>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</si>
  <si>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</si>
  <si>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</si>
  <si>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</si>
  <si>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</si>
  <si>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</si>
  <si>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</si>
  <si>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</si>
  <si>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</si>
  <si>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</si>
  <si>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</si>
  <si>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</si>
  <si>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</si>
  <si>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</si>
  <si>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</si>
  <si>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</si>
  <si>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</si>
  <si>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</si>
  <si>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</si>
  <si>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</si>
  <si>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</si>
  <si>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</si>
  <si>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</si>
  <si>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</si>
  <si>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</si>
  <si>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</si>
  <si>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</si>
  <si>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</si>
  <si>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</si>
  <si>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</si>
  <si>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</si>
  <si>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</si>
  <si>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</si>
  <si>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</si>
  <si>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</si>
  <si>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</si>
  <si>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</si>
  <si>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</si>
  <si>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</si>
  <si>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</si>
  <si>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</si>
  <si>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</si>
  <si>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</si>
  <si>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</si>
  <si>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</si>
  <si>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</si>
  <si>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</si>
  <si>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</si>
  <si>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</si>
  <si>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</si>
  <si>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</si>
  <si>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</si>
  <si>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</si>
  <si>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</si>
  <si>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</si>
  <si>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</si>
  <si>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</si>
  <si>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</si>
  <si>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</si>
  <si>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</si>
  <si>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</si>
  <si>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</si>
  <si>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</si>
  <si>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</si>
  <si>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</si>
  <si>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</si>
  <si>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</si>
  <si>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</si>
  <si>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</si>
  <si>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</si>
  <si>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</si>
  <si>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①有形固定資産減価償却率は、類似団体平均値より低い状況にあるが、資産の経過年数が令和2年度の地方公営企業法適用からとなっていることによるものである。
②管渠老朽化率及び③管渠改善率は、平成27年度に整備が完了し、管渠の経過年数が30年未満であるため、現時点では管渠の更新・改良等が生じていない。</t>
    <rPh sb="106" eb="108">
      <t>カンキョ</t>
    </rPh>
    <rPh sb="109" eb="113">
      <t>ケイカネンスウ</t>
    </rPh>
    <rPh sb="116" eb="117">
      <t>ネン</t>
    </rPh>
    <rPh sb="117" eb="119">
      <t>ミマン</t>
    </rPh>
    <rPh sb="130" eb="132">
      <t>カンキョ</t>
    </rPh>
    <rPh sb="140" eb="141">
      <t>ショウ</t>
    </rPh>
    <phoneticPr fontId="4"/>
  </si>
  <si>
    <t>　本市の農業集落排水処理事業は、整備計画に基づき、平成27年度に事業を完了したが、農村地域の環境保全等を目的とした事業であるため、使用料収入のみで汚水処理経費を回収することは困難な状況にある。特に、人口減少等に伴い、有収水量及び使用料収入が減少傾向にあり、今後も段階的に減少していくことが見込まれる。そのため、引き続き安定した経営を行っていくためには、今後も一般会計からの繰入金が必要である。
　また、類似団体平均値と比較して施設利用率や水洗化率の低さが課題となっており、今後の維持管理費や更新投資を低減するため、令和3年度より施設統合に向けた事業を進めているところであり、規模の適正化を図っていく予定である。</t>
    <rPh sb="96" eb="97">
      <t>トク</t>
    </rPh>
    <rPh sb="236" eb="238">
      <t>コンゴ</t>
    </rPh>
    <rPh sb="257" eb="259">
      <t>レイワ</t>
    </rPh>
    <rPh sb="260" eb="261">
      <t>ネン</t>
    </rPh>
    <rPh sb="261" eb="262">
      <t>ド</t>
    </rPh>
    <rPh sb="269" eb="270">
      <t>ム</t>
    </rPh>
    <rPh sb="272" eb="274">
      <t>ジギョウ</t>
    </rPh>
    <rPh sb="275" eb="276">
      <t>スス</t>
    </rPh>
    <rPh sb="287" eb="289">
      <t>キボ</t>
    </rPh>
    <rPh sb="290" eb="293">
      <t>テキセイカ</t>
    </rPh>
    <rPh sb="294" eb="295">
      <t>ハカ</t>
    </rPh>
    <rPh sb="299" eb="301">
      <t>ヨテイ</t>
    </rPh>
    <phoneticPr fontId="4"/>
  </si>
  <si>
    <t>①経常収支比率は、類似団体平均値を下回っており、収益的収入に占める使用料収入の割合が低いことが課題である。
③流動比率は、類似団体平均値を下回っているが、未収金の一時的な減少が主たる要因である。人口減少等に伴い使用料収入が減少傾向にあるため、今後も経費抑制に取り組む必要がある。
④企業債残高対事業規模比率は、一般会計が企業債を負担することとしているため0％だが、事業の性質上、使用料収入の割合が低いことが課題である。
⑤経費回収率は、類似団体平均値を上回っているが、公共下水道事業と同一の料金体系を採用しているため、使用料収入だけでは汚水処理に要する経費を回収することが困難な状況にある。
⑥汚水処理原価は、類似団体平均値を下回ったが、人口減少等に伴い有収水量が減少傾向にあることから、汚水処理費の低減に向け、令和3年度より施設統合に向けた事業を進めているところである。
⑦施設利用率は、類似団体平均値を大きく下回っているが、人口減少や施設老朽化に対応し、令和3年度より施設統合に向けた事業を進めているところであり、将来的に指数の改善が見込まれる。
⑧水洗化率は、区域内に個人で設置した浄化槽を使用している家庭が多く、人口減少や少子高齢化の進行の影響もあり、下水道への切り替えが進まない状況にある。</t>
    <rPh sb="17" eb="19">
      <t>シタマワ</t>
    </rPh>
    <rPh sb="69" eb="71">
      <t>シタマワ</t>
    </rPh>
    <rPh sb="77" eb="80">
      <t>ミシュウキン</t>
    </rPh>
    <rPh sb="81" eb="84">
      <t>イチジテキ</t>
    </rPh>
    <rPh sb="85" eb="87">
      <t>ゲンショウ</t>
    </rPh>
    <rPh sb="97" eb="101">
      <t>ジンコウゲンショウ</t>
    </rPh>
    <rPh sb="101" eb="102">
      <t>トウ</t>
    </rPh>
    <rPh sb="103" eb="104">
      <t>トモナ</t>
    </rPh>
    <rPh sb="105" eb="110">
      <t>シヨウリョウシュウニュウ</t>
    </rPh>
    <rPh sb="111" eb="113">
      <t>ゲンショウ</t>
    </rPh>
    <rPh sb="113" eb="115">
      <t>ケイコウ</t>
    </rPh>
    <rPh sb="124" eb="126">
      <t>ケイヒ</t>
    </rPh>
    <rPh sb="126" eb="128">
      <t>ヨクセイ</t>
    </rPh>
    <rPh sb="129" eb="130">
      <t>ト</t>
    </rPh>
    <rPh sb="131" eb="132">
      <t>ク</t>
    </rPh>
    <rPh sb="133" eb="135">
      <t>ヒツヨウ</t>
    </rPh>
    <rPh sb="327" eb="331">
      <t>ユウシュウスイリョウ</t>
    </rPh>
    <rPh sb="332" eb="334">
      <t>ゲンショウ</t>
    </rPh>
    <rPh sb="334" eb="336">
      <t>ケイコウ</t>
    </rPh>
    <rPh sb="344" eb="346">
      <t>オスイ</t>
    </rPh>
    <rPh sb="346" eb="349">
      <t>ショリヒ</t>
    </rPh>
    <rPh sb="368" eb="369">
      <t>ム</t>
    </rPh>
    <rPh sb="371" eb="373">
      <t>ジギョウ</t>
    </rPh>
    <rPh sb="374" eb="375">
      <t>スス</t>
    </rPh>
    <rPh sb="459" eb="462">
      <t>ショウライテキ</t>
    </rPh>
    <rPh sb="463" eb="465">
      <t>シスウ</t>
    </rPh>
    <rPh sb="466" eb="468">
      <t>カイゼン</t>
    </rPh>
    <rPh sb="469" eb="471">
      <t>ミコ</t>
    </rPh>
    <rPh sb="483" eb="486">
      <t>クイキナイ</t>
    </rPh>
    <rPh sb="524" eb="526">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</si>
</sst>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2C-46C0-A919-F3FFF62BB3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D62C-46C0-A919-F3FFF62BB3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30.75</c:v>
                </c:pt>
                <c:pt idx="1">
                  <c:v>30.64</c:v>
                </c:pt>
                <c:pt idx="2">
                  <c:v>30.06</c:v>
                </c:pt>
                <c:pt idx="3">
                  <c:v>29.84</c:v>
                </c:pt>
                <c:pt idx="4">
                  <c:v>31.37</c:v>
                </c:pt>
              </c:numCache>
            </c:numRef>
          </c:val>
          <c:extLst>
            <c:ext xmlns:c16="http://schemas.microsoft.com/office/drawing/2014/chart" uri="{C3380CC4-5D6E-409C-BE32-E72D297353CC}">
              <c16:uniqueId val="{00000000-52BF-46BC-AE36-2AD7D856DA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52BF-46BC-AE36-2AD7D856DA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70.88</c:v>
                </c:pt>
                <c:pt idx="1">
                  <c:v>71.34</c:v>
                </c:pt>
                <c:pt idx="2">
                  <c:v>72.790000000000006</c:v>
                </c:pt>
                <c:pt idx="3">
                  <c:v>73.03</c:v>
                </c:pt>
                <c:pt idx="4">
                  <c:v>73.61</c:v>
                </c:pt>
              </c:numCache>
            </c:numRef>
          </c:val>
          <c:extLst>
            <c:ext xmlns:c16="http://schemas.microsoft.com/office/drawing/2014/chart" uri="{C3380CC4-5D6E-409C-BE32-E72D297353CC}">
              <c16:uniqueId val="{00000000-7987-425F-A35B-FB340D45E4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7987-425F-A35B-FB340D45E4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103.39</c:v>
                </c:pt>
                <c:pt idx="1">
                  <c:v>102.55</c:v>
                </c:pt>
                <c:pt idx="2">
                  <c:v>102.26</c:v>
                </c:pt>
                <c:pt idx="3">
                  <c:v>105.09</c:v>
                </c:pt>
                <c:pt idx="4">
                  <c:v>106.4</c:v>
                </c:pt>
              </c:numCache>
            </c:numRef>
          </c:val>
          <c:extLst>
            <c:ext xmlns:c16="http://schemas.microsoft.com/office/drawing/2014/chart" uri="{C3380CC4-5D6E-409C-BE32-E72D297353CC}">
              <c16:uniqueId val="{00000000-0CEC-482A-9FD4-4DC59EC2E4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0CEC-482A-9FD4-4DC59EC2E4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3.43</c:v>
                </c:pt>
                <c:pt idx="1">
                  <c:v>6.85</c:v>
                </c:pt>
                <c:pt idx="2">
                  <c:v>10.029999999999999</c:v>
                </c:pt>
                <c:pt idx="3">
                  <c:v>13.16</c:v>
                </c:pt>
                <c:pt idx="4">
                  <c:v>15.6</c:v>
                </c:pt>
              </c:numCache>
            </c:numRef>
          </c:val>
          <c:extLst>
            <c:ext xmlns:c16="http://schemas.microsoft.com/office/drawing/2014/chart" uri="{C3380CC4-5D6E-409C-BE32-E72D297353CC}">
              <c16:uniqueId val="{00000000-0A83-41F9-AEA7-8CFA2B79A26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0A83-41F9-AEA7-8CFA2B79A26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3E-41CE-8D62-64BBF3ECD7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B43E-41CE-8D62-64BBF3ECD7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41-48DD-864A-BF6DB4BAA6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8F41-48DD-864A-BF6DB4BAA6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14.82</c:v>
                </c:pt>
                <c:pt idx="1">
                  <c:v>37.950000000000003</c:v>
                </c:pt>
                <c:pt idx="2">
                  <c:v>49.24</c:v>
                </c:pt>
                <c:pt idx="3">
                  <c:v>54.02</c:v>
                </c:pt>
                <c:pt idx="4">
                  <c:v>39.409999999999997</c:v>
                </c:pt>
              </c:numCache>
            </c:numRef>
          </c:val>
          <c:extLst>
            <c:ext xmlns:c16="http://schemas.microsoft.com/office/drawing/2014/chart" uri="{C3380CC4-5D6E-409C-BE32-E72D297353CC}">
              <c16:uniqueId val="{00000000-F3EB-4F8E-89B1-88EFF55822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F3EB-4F8E-89B1-88EFF55822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57-456B-90D1-09AEAC96C2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0357-456B-90D1-09AEAC96C2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73.010000000000005</c:v>
                </c:pt>
                <c:pt idx="1">
                  <c:v>71.25</c:v>
                </c:pt>
                <c:pt idx="2">
                  <c:v>67.33</c:v>
                </c:pt>
                <c:pt idx="3">
                  <c:v>72.760000000000005</c:v>
                </c:pt>
                <c:pt idx="4">
                  <c:v>61.26</c:v>
                </c:pt>
              </c:numCache>
            </c:numRef>
          </c:val>
          <c:extLst>
            <c:ext xmlns:c16="http://schemas.microsoft.com/office/drawing/2014/chart" uri="{C3380CC4-5D6E-409C-BE32-E72D297353CC}">
              <c16:uniqueId val="{00000000-2C18-4801-80AB-42FEC84A25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2C18-4801-80AB-42FEC84A25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232.62</c:v>
                </c:pt>
                <c:pt idx="1">
                  <c:v>237.73</c:v>
                </c:pt>
                <c:pt idx="2">
                  <c:v>252.15</c:v>
                </c:pt>
                <c:pt idx="3">
                  <c:v>234.65</c:v>
                </c:pt>
                <c:pt idx="4">
                  <c:v>274.5</c:v>
                </c:pt>
              </c:numCache>
            </c:numRef>
          </c:val>
          <c:extLst>
            <c:ext xmlns:c16="http://schemas.microsoft.com/office/drawing/2014/chart" uri="{C3380CC4-5D6E-409C-BE32-E72D297353CC}">
              <c16:uniqueId val="{00000000-F2BC-428E-976D-B1061EBAC8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F2BC-428E-976D-B1061EBAC8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会津若松市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自治体職員</v>
      </c>
      <c r="AE8" s="65"/>
      <c r="AF8" s="65"/>
      <c r="AG8" s="65"/>
      <c r="AH8" s="65"/>
      <c r="AI8" s="65"/>
      <c r="AJ8" s="65"/>
      <c r="AK8" s="3"/>
      <c r="AL8" s="45">
        <f>データ!S6</f>
        <v>110841</v>
      </c>
      <c r="AM8" s="45"/>
      <c r="AN8" s="45"/>
      <c r="AO8" s="45"/>
      <c r="AP8" s="45"/>
      <c r="AQ8" s="45"/>
      <c r="AR8" s="45"/>
      <c r="AS8" s="45"/>
      <c r="AT8" s="44">
        <f>データ!T6</f>
        <v>382.97</v>
      </c>
      <c r="AU8" s="44"/>
      <c r="AV8" s="44"/>
      <c r="AW8" s="44"/>
      <c r="AX8" s="44"/>
      <c r="AY8" s="44"/>
      <c r="AZ8" s="44"/>
      <c r="BA8" s="44"/>
      <c r="BB8" s="44">
        <f>データ!U6</f>
        <v>289.42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72.42</v>
      </c>
      <c r="J10" s="44"/>
      <c r="K10" s="44"/>
      <c r="L10" s="44"/>
      <c r="M10" s="44"/>
      <c r="N10" s="44"/>
      <c r="O10" s="44"/>
      <c r="P10" s="44">
        <f>データ!P6</f>
        <v>3.58</v>
      </c>
      <c r="Q10" s="44"/>
      <c r="R10" s="44"/>
      <c r="S10" s="44"/>
      <c r="T10" s="44"/>
      <c r="U10" s="44"/>
      <c r="V10" s="44"/>
      <c r="W10" s="44">
        <f>データ!Q6</f>
        <v>86.33</v>
      </c>
      <c r="X10" s="44"/>
      <c r="Y10" s="44"/>
      <c r="Z10" s="44"/>
      <c r="AA10" s="44"/>
      <c r="AB10" s="44"/>
      <c r="AC10" s="44"/>
      <c r="AD10" s="45">
        <f>データ!R6</f>
        <v>2860</v>
      </c>
      <c r="AE10" s="45"/>
      <c r="AF10" s="45"/>
      <c r="AG10" s="45"/>
      <c r="AH10" s="45"/>
      <c r="AI10" s="45"/>
      <c r="AJ10" s="45"/>
      <c r="AK10" s="2"/>
      <c r="AL10" s="45">
        <f>データ!V6</f>
        <v>3934</v>
      </c>
      <c r="AM10" s="45"/>
      <c r="AN10" s="45"/>
      <c r="AO10" s="45"/>
      <c r="AP10" s="45"/>
      <c r="AQ10" s="45"/>
      <c r="AR10" s="45"/>
      <c r="AS10" s="45"/>
      <c r="AT10" s="44">
        <f>データ!W6</f>
        <v>4.17</v>
      </c>
      <c r="AU10" s="44"/>
      <c r="AV10" s="44"/>
      <c r="AW10" s="44"/>
      <c r="AX10" s="44"/>
      <c r="AY10" s="44"/>
      <c r="AZ10" s="44"/>
      <c r="BA10" s="44"/>
      <c r="BB10" s="44">
        <f>データ!X6</f>
        <v>943.41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M95MTz9xazUzajkocq+p/oiuoceMQ5SOvK7jo6Ej2BQv3wsMbSbsy8LbaIlFJ/yEbxJGemzYlqNt3WxtWrY6w==" saltValue="iimNIleRiJ8xRT/ClrN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72028</v>
      </c>
      <c r="D6" s="19">
        <f t="shared" si="3"/>
        <v>46</v>
      </c>
      <c r="E6" s="19">
        <f t="shared" si="3"/>
        <v>17</v>
      </c>
      <c r="F6" s="19">
        <f t="shared" si="3"/>
        <v>5</v>
      </c>
      <c r="G6" s="19">
        <f t="shared" si="3"/>
        <v>0</v>
      </c>
      <c r="H6" s="19" t="str">
        <f t="shared" si="3"/>
        <v>福島県　会津若松市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72.42</v>
      </c>
      <c r="P6" s="20">
        <f t="shared" si="3"/>
        <v>3.58</v>
      </c>
      <c r="Q6" s="20">
        <f t="shared" si="3"/>
        <v>86.33</v>
      </c>
      <c r="R6" s="20">
        <f t="shared" si="3"/>
        <v>2860</v>
      </c>
      <c r="S6" s="20">
        <f t="shared" si="3"/>
        <v>110841</v>
      </c>
      <c r="T6" s="20">
        <f t="shared" si="3"/>
        <v>382.97</v>
      </c>
      <c r="U6" s="20">
        <f t="shared" si="3"/>
        <v>289.42</v>
      </c>
      <c r="V6" s="20">
        <f t="shared" si="3"/>
        <v>3934</v>
      </c>
      <c r="W6" s="20">
        <f t="shared" si="3"/>
        <v>4.17</v>
      </c>
      <c r="X6" s="20">
        <f t="shared" si="3"/>
        <v>943.41</v>
      </c>
      <c r="Y6" s="21">
        <f>IF(Y7="",NA(),Y7)</f>
        <v>103.39</v>
      </c>
      <c r="Z6" s="21">
        <f t="shared" ref="Z6:AH6" si="4">IF(Z7="",NA(),Z7)</f>
        <v>102.55</v>
      </c>
      <c r="AA6" s="21">
        <f t="shared" si="4"/>
        <v>102.26</v>
      </c>
      <c r="AB6" s="21">
        <f t="shared" si="4"/>
        <v>105.09</v>
      </c>
      <c r="AC6" s="21">
        <f t="shared" si="4"/>
        <v>106.4</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14.82</v>
      </c>
      <c r="AV6" s="21">
        <f t="shared" ref="AV6:BD6" si="6">IF(AV7="",NA(),AV7)</f>
        <v>37.950000000000003</v>
      </c>
      <c r="AW6" s="21">
        <f t="shared" si="6"/>
        <v>49.24</v>
      </c>
      <c r="AX6" s="21">
        <f t="shared" si="6"/>
        <v>54.02</v>
      </c>
      <c r="AY6" s="21">
        <f t="shared" si="6"/>
        <v>39.409999999999997</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73.010000000000005</v>
      </c>
      <c r="BR6" s="21">
        <f t="shared" ref="BR6:BZ6" si="8">IF(BR7="",NA(),BR7)</f>
        <v>71.25</v>
      </c>
      <c r="BS6" s="21">
        <f t="shared" si="8"/>
        <v>67.33</v>
      </c>
      <c r="BT6" s="21">
        <f t="shared" si="8"/>
        <v>72.760000000000005</v>
      </c>
      <c r="BU6" s="21">
        <f t="shared" si="8"/>
        <v>61.26</v>
      </c>
      <c r="BV6" s="21">
        <f t="shared" si="8"/>
        <v>57.08</v>
      </c>
      <c r="BW6" s="21">
        <f t="shared" si="8"/>
        <v>56.26</v>
      </c>
      <c r="BX6" s="21">
        <f t="shared" si="8"/>
        <v>52.94</v>
      </c>
      <c r="BY6" s="21">
        <f t="shared" si="8"/>
        <v>52.05</v>
      </c>
      <c r="BZ6" s="21">
        <f t="shared" si="8"/>
        <v>47.96</v>
      </c>
      <c r="CA6" s="20" t="str">
        <f>IF(CA7="","",IF(CA7="-","【-】","【"&amp;SUBSTITUTE(TEXT(CA7,"#,##0.00"),"-","△")&amp;"】"))</f>
        <v>【54.51】</v>
      </c>
      <c r="CB6" s="21">
        <f>IF(CB7="",NA(),CB7)</f>
        <v>232.62</v>
      </c>
      <c r="CC6" s="21">
        <f t="shared" ref="CC6:CK6" si="9">IF(CC7="",NA(),CC7)</f>
        <v>237.73</v>
      </c>
      <c r="CD6" s="21">
        <f t="shared" si="9"/>
        <v>252.15</v>
      </c>
      <c r="CE6" s="21">
        <f t="shared" si="9"/>
        <v>234.65</v>
      </c>
      <c r="CF6" s="21">
        <f t="shared" si="9"/>
        <v>274.5</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30.75</v>
      </c>
      <c r="CN6" s="21">
        <f t="shared" ref="CN6:CV6" si="10">IF(CN7="",NA(),CN7)</f>
        <v>30.64</v>
      </c>
      <c r="CO6" s="21">
        <f t="shared" si="10"/>
        <v>30.06</v>
      </c>
      <c r="CP6" s="21">
        <f t="shared" si="10"/>
        <v>29.84</v>
      </c>
      <c r="CQ6" s="21">
        <f t="shared" si="10"/>
        <v>31.37</v>
      </c>
      <c r="CR6" s="21">
        <f t="shared" si="10"/>
        <v>54.83</v>
      </c>
      <c r="CS6" s="21">
        <f t="shared" si="10"/>
        <v>66.53</v>
      </c>
      <c r="CT6" s="21">
        <f t="shared" si="10"/>
        <v>52.35</v>
      </c>
      <c r="CU6" s="21">
        <f t="shared" si="10"/>
        <v>46.25</v>
      </c>
      <c r="CV6" s="21">
        <f t="shared" si="10"/>
        <v>45.32</v>
      </c>
      <c r="CW6" s="20" t="str">
        <f>IF(CW7="","",IF(CW7="-","【-】","【"&amp;SUBSTITUTE(TEXT(CW7,"#,##0.00"),"-","△")&amp;"】"))</f>
        <v>【49.92】</v>
      </c>
      <c r="CX6" s="21">
        <f>IF(CX7="",NA(),CX7)</f>
        <v>70.88</v>
      </c>
      <c r="CY6" s="21">
        <f t="shared" ref="CY6:DG6" si="11">IF(CY7="",NA(),CY7)</f>
        <v>71.34</v>
      </c>
      <c r="CZ6" s="21">
        <f t="shared" si="11"/>
        <v>72.790000000000006</v>
      </c>
      <c r="DA6" s="21">
        <f t="shared" si="11"/>
        <v>73.03</v>
      </c>
      <c r="DB6" s="21">
        <f t="shared" si="11"/>
        <v>73.61</v>
      </c>
      <c r="DC6" s="21">
        <f t="shared" si="11"/>
        <v>84.7</v>
      </c>
      <c r="DD6" s="21">
        <f t="shared" si="11"/>
        <v>84.67</v>
      </c>
      <c r="DE6" s="21">
        <f t="shared" si="11"/>
        <v>84.39</v>
      </c>
      <c r="DF6" s="21">
        <f t="shared" si="11"/>
        <v>83.96</v>
      </c>
      <c r="DG6" s="21">
        <f t="shared" si="11"/>
        <v>83.54</v>
      </c>
      <c r="DH6" s="20" t="str">
        <f>IF(DH7="","",IF(DH7="-","【-】","【"&amp;SUBSTITUTE(TEXT(DH7,"#,##0.00"),"-","△")&amp;"】"))</f>
        <v>【87.80】</v>
      </c>
      <c r="DI6" s="21">
        <f>IF(DI7="",NA(),DI7)</f>
        <v>3.43</v>
      </c>
      <c r="DJ6" s="21">
        <f t="shared" ref="DJ6:DR6" si="12">IF(DJ7="",NA(),DJ7)</f>
        <v>6.85</v>
      </c>
      <c r="DK6" s="21">
        <f t="shared" si="12"/>
        <v>10.029999999999999</v>
      </c>
      <c r="DL6" s="21">
        <f t="shared" si="12"/>
        <v>13.16</v>
      </c>
      <c r="DM6" s="21">
        <f t="shared" si="12"/>
        <v>15.6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72028</v>
      </c>
      <c r="D7" s="23">
        <v>46</v>
      </c>
      <c r="E7" s="23">
        <v>17</v>
      </c>
      <c r="F7" s="23">
        <v>5</v>
      </c>
      <c r="G7" s="23">
        <v>0</v>
      </c>
      <c r="H7" s="23" t="s">
        <v>96</v>
      </c>
      <c r="I7" s="23" t="s">
        <v>97</v>
      </c>
      <c r="J7" s="23" t="s">
        <v>98</v>
      </c>
      <c r="K7" s="23" t="s">
        <v>99</v>
      </c>
      <c r="L7" s="23" t="s">
        <v>100</v>
      </c>
      <c r="M7" s="23" t="s">
        <v>101</v>
      </c>
      <c r="N7" s="24" t="s">
        <v>102</v>
      </c>
      <c r="O7" s="24">
        <v>72.42</v>
      </c>
      <c r="P7" s="24">
        <v>3.58</v>
      </c>
      <c r="Q7" s="24">
        <v>86.33</v>
      </c>
      <c r="R7" s="24">
        <v>2860</v>
      </c>
      <c r="S7" s="24">
        <v>110841</v>
      </c>
      <c r="T7" s="24">
        <v>382.97</v>
      </c>
      <c r="U7" s="24">
        <v>289.42</v>
      </c>
      <c r="V7" s="24">
        <v>3934</v>
      </c>
      <c r="W7" s="24">
        <v>4.17</v>
      </c>
      <c r="X7" s="24">
        <v>943.41</v>
      </c>
      <c r="Y7" s="24">
        <v>103.39</v>
      </c>
      <c r="Z7" s="24">
        <v>102.55</v>
      </c>
      <c r="AA7" s="24">
        <v>102.26</v>
      </c>
      <c r="AB7" s="24">
        <v>105.09</v>
      </c>
      <c r="AC7" s="24">
        <v>106.4</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14.82</v>
      </c>
      <c r="AV7" s="24">
        <v>37.950000000000003</v>
      </c>
      <c r="AW7" s="24">
        <v>49.24</v>
      </c>
      <c r="AX7" s="24">
        <v>54.02</v>
      </c>
      <c r="AY7" s="24">
        <v>39.409999999999997</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73.010000000000005</v>
      </c>
      <c r="BR7" s="24">
        <v>71.25</v>
      </c>
      <c r="BS7" s="24">
        <v>67.33</v>
      </c>
      <c r="BT7" s="24">
        <v>72.760000000000005</v>
      </c>
      <c r="BU7" s="24">
        <v>61.26</v>
      </c>
      <c r="BV7" s="24">
        <v>57.08</v>
      </c>
      <c r="BW7" s="24">
        <v>56.26</v>
      </c>
      <c r="BX7" s="24">
        <v>52.94</v>
      </c>
      <c r="BY7" s="24">
        <v>52.05</v>
      </c>
      <c r="BZ7" s="24">
        <v>47.96</v>
      </c>
      <c r="CA7" s="24">
        <v>54.51</v>
      </c>
      <c r="CB7" s="24">
        <v>232.62</v>
      </c>
      <c r="CC7" s="24">
        <v>237.73</v>
      </c>
      <c r="CD7" s="24">
        <v>252.15</v>
      </c>
      <c r="CE7" s="24">
        <v>234.65</v>
      </c>
      <c r="CF7" s="24">
        <v>274.5</v>
      </c>
      <c r="CG7" s="24">
        <v>274.99</v>
      </c>
      <c r="CH7" s="24">
        <v>282.08999999999997</v>
      </c>
      <c r="CI7" s="24">
        <v>303.27999999999997</v>
      </c>
      <c r="CJ7" s="24">
        <v>301.86</v>
      </c>
      <c r="CK7" s="24">
        <v>325.85000000000002</v>
      </c>
      <c r="CL7" s="24">
        <v>286.33</v>
      </c>
      <c r="CM7" s="24">
        <v>30.75</v>
      </c>
      <c r="CN7" s="24">
        <v>30.64</v>
      </c>
      <c r="CO7" s="24">
        <v>30.06</v>
      </c>
      <c r="CP7" s="24">
        <v>29.84</v>
      </c>
      <c r="CQ7" s="24">
        <v>31.37</v>
      </c>
      <c r="CR7" s="24">
        <v>54.83</v>
      </c>
      <c r="CS7" s="24">
        <v>66.53</v>
      </c>
      <c r="CT7" s="24">
        <v>52.35</v>
      </c>
      <c r="CU7" s="24">
        <v>46.25</v>
      </c>
      <c r="CV7" s="24">
        <v>45.32</v>
      </c>
      <c r="CW7" s="24">
        <v>49.92</v>
      </c>
      <c r="CX7" s="24">
        <v>70.88</v>
      </c>
      <c r="CY7" s="24">
        <v>71.34</v>
      </c>
      <c r="CZ7" s="24">
        <v>72.790000000000006</v>
      </c>
      <c r="DA7" s="24">
        <v>73.03</v>
      </c>
      <c r="DB7" s="24">
        <v>73.61</v>
      </c>
      <c r="DC7" s="24">
        <v>84.7</v>
      </c>
      <c r="DD7" s="24">
        <v>84.67</v>
      </c>
      <c r="DE7" s="24">
        <v>84.39</v>
      </c>
      <c r="DF7" s="24">
        <v>83.96</v>
      </c>
      <c r="DG7" s="24">
        <v>83.54</v>
      </c>
      <c r="DH7" s="24">
        <v>87.8</v>
      </c>
      <c r="DI7" s="24">
        <v>3.43</v>
      </c>
      <c r="DJ7" s="24">
        <v>6.85</v>
      </c>
      <c r="DK7" s="24">
        <v>10.029999999999999</v>
      </c>
      <c r="DL7" s="24">
        <v>13.16</v>
      </c>
      <c r="DM7" s="24">
        <v>15.6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稲村　聖矢</cp:lastModifiedBy>
  <cp:lastPrinted>2026-01-27T02:40:00Z</cp:lastPrinted>
  <dcterms:created xsi:type="dcterms:W3CDTF">2025-12-23T06:17:05Z</dcterms:created>
  <dcterms:modified xsi:type="dcterms:W3CDTF">2026-01-27T06:43:25Z</dcterms:modified>
  <cp:category/>
</cp:coreProperties>
</file>