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wb.local\水道局ファイルフォルダ\経理課\経理係\00　経理係共有\【安】決算\経営比較分析\R6決算\"/>
    </mc:Choice>
  </mc:AlternateContent>
  <xr:revisionPtr revIDLastSave="0" documentId="13_ncr:1_{71377BDD-393B-4DFF-B6FD-C474F1A45AB1}" xr6:coauthVersionLast="47" xr6:coauthVersionMax="47" xr10:uidLastSave="{00000000-0000-0000-0000-000000000000}"/>
  <workbookProtection workbookAlgorithmName="SHA-512" workbookHashValue="ubUY5uDPe7/siHhYFbmr0GanFYEJeKGZlmJMEQP1OKN0FxYpYfPRUPYBae+5ToNJjatHN62HPXZQCNWJoOILVA==" workbookSaltValue="OzvRZ/kWVjbSo2neyqa5u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H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<sst xmlns="http://schemas.openxmlformats.org/spreadsheetml/2006/main" count="228" uniqueCount="111">
  <si>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</si>
  <si>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</si>
  <si>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</si>
  <si>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</si>
  <si>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</si>
  <si>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</si>
  <si>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</si>
  <si>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</si>
  <si>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</si>
  <si>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</si>
  <si>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</si>
  <si>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</si>
  <si>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</si>
  <si>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</si>
  <si>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</si>
  <si>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</si>
  <si>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</si>
  <si>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</si>
  <si>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</si>
  <si>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</si>
  <si>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</si>
  <si>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</si>
  <si>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</si>
  <si>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</si>
  <si>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</si>
  <si>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</si>
  <si>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</si>
  <si>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</si>
  <si>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</si>
  <si>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</si>
  <si>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</si>
  <si>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</si>
  <si>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</si>
  <si>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</si>
  <si>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</si>
  <si>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</si>
  <si>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</si>
  <si>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</si>
  <si>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</si>
  <si>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</si>
  <si>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</si>
  <si>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</si>
  <si>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</si>
  <si>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</si>
  <si>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</si>
  <si>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</si>
  <si>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</si>
  <si>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</si>
  <si>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</si>
  <si>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</si>
  <si>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</si>
  <si>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</si>
  <si>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</si>
  <si>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</si>
  <si>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</si>
  <si>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</si>
  <si>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</si>
  <si>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</si>
  <si>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</si>
  <si>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</si>
  <si>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</si>
  <si>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</si>
  <si>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</si>
  <si>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</si>
  <si>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</si>
  <si>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</si>
  <si>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</si>
  <si>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</si>
  <si>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</si>
  <si>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</si>
  <si>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</si>
  <si>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</si>
  <si>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</si>
  <si>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</si>
  <si>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</si>
  <si>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</si>
  <si>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</si>
  <si>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</si>
  <si>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</si>
  <si>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</si>
  <si>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</si>
  <si>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</si>
  <si>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</si>
  <si>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</si>
  <si>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</si>
  <si>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</si>
  <si>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</si>
  <si>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</si>
  <si>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</si>
  <si>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</si>
  <si>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</si>
  <si>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</si>
  <si>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</si>
  <si>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</si>
  <si>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</si>
  <si>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</si>
  <si>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</si>
  <si>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</si>
  <si>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</si>
  <si>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</si>
  <si>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</si>
  <si>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</si>
  <si>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</si>
  <si>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</si>
  <si>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</si>
  <si>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</si>
  <si>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</si>
  <si>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</si>
  <si>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①有形固定資産減価償却率は、前年度比0.12ポイント増の59.48％、法定耐用年数を経過した管路延長の割合を示す②管路経年化率は前年度比3.01ポイント増の25.37％と施設の老朽化が進行している。
　費用の低減及び平準化を図ることを目的にアセットマネジメントに基づく更新計画や維持管理計画により、既存施設の延命化に取り組んでいる結果である。
　③管路更新率は、令和５年度からの繰越分を含めた工事の完了に伴い、前年度比0.15ポイント増の0.34%となった。
　令和７年度基幹管路耐震適合率100％達成に向けて、大口径管路の更新を優先して実施しているためであり、将来の更新需要に備え、現在の経営状況を維持しつつ、引き続き計画的な更新を行う。</t>
    <phoneticPr fontId="4"/>
  </si>
  <si>
    <t>【健全性】
　①経営の健全性を示す経常収支比率は、有収水量及び給水収益が減少し、かつ営業費用が増加したため前年度比5.95ポイント減の105.87％となったが、健全経営の水準とされる100％を上回った。
　③流動比率は、預金等の資産が減少した一方、未払金等の負債も減少したため、前年度比9.14ポイント増の271.45％となった。引き続き200％以上の優良水準を確保し、他団体平均とほぼ同率となっている。
　④企業債残高対給水収益比率は、拡張期に借り入れした企業債の償還が進み、前年度比2.12ポイント減の156.32％となった。他団体平均を大きく下回っており、一定の健全性が確保されている。
　⑤料金回収率は、前年度比5.34ポイント減の100.6％となったが、費用を給水収益で賄えていることを示す100％を上回った。
　⑥給水原価は、用途廃止施設整理事業の実施により前年度比13.5円増の240.14円となった。
　配水量のほぼ全量をダムを水源とする企業団から受水しているため、受水費の費用に占める割合が大きく、他団体と比較して高くなっている。
【効率性】
　⑧有収率は、人工衛星画像とＡＩを活用した漏水リスク評価を反映し、漏水調査を実施した結果、漏水発見率が向上し、前年度比0.81ポイント増の89.66％となった。</t>
    <rPh sb="118" eb="120">
      <t>ゲンショウ</t>
    </rPh>
    <rPh sb="133" eb="135">
      <t>ゲンショウ</t>
    </rPh>
    <rPh sb="152" eb="153">
      <t>ゾウ</t>
    </rPh>
    <rPh sb="384" eb="386">
      <t>ジッシ</t>
    </rPh>
    <rPh sb="398" eb="399">
      <t>ゾウ</t>
    </rPh>
    <rPh sb="553" eb="554">
      <t>ゾウ</t>
    </rPh>
    <phoneticPr fontId="4"/>
  </si>
  <si>
    <t>　経営の状況は、主に人口減少の影響により、家庭をはじめ多くの業態で使用水量が減少した結果、給水収益が減少した。一方、支出においては、用途廃止整理事業に伴い資産減耗費が増加したが、適正な事務執行に努めた結果、予算額を上回る純利益を確保した。
　資産の状況は、災害対策の強化を図るため、重要施設となる基幹施設、基幹管路の耐震化事業に、引き続き集中的に取り組んだ。
　今後は、将来の老朽管更新事業に備え、現在の経営状況を維持しつつ、適正な企業債の活用が求められる。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</si>
</sst>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0.52</c:v>
                </c:pt>
                <c:pt idx="1">
                  <c:v>0.5</c:v>
                </c:pt>
                <c:pt idx="2">
                  <c:v>0.47</c:v>
                </c:pt>
                <c:pt idx="3">
                  <c:v>0.19</c:v>
                </c:pt>
                <c:pt idx="4">
                  <c:v>0.34</c:v>
                </c:pt>
              </c:numCache>
            </c:numRef>
          </c:val>
          <c:extLst>
            <c:ext xmlns:c16="http://schemas.microsoft.com/office/drawing/2014/chart" uri="{C3380CC4-5D6E-409C-BE32-E72D297353CC}">
              <c16:uniqueId val="{00000000-5E17-4F17-A8A6-99EBD3B4666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5E17-4F17-A8A6-99EBD3B4666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73.739999999999995</c:v>
                </c:pt>
                <c:pt idx="1">
                  <c:v>73.23</c:v>
                </c:pt>
                <c:pt idx="2">
                  <c:v>72.739999999999995</c:v>
                </c:pt>
                <c:pt idx="3">
                  <c:v>72.459999999999994</c:v>
                </c:pt>
                <c:pt idx="4">
                  <c:v>71</c:v>
                </c:pt>
              </c:numCache>
            </c:numRef>
          </c:val>
          <c:extLst>
            <c:ext xmlns:c16="http://schemas.microsoft.com/office/drawing/2014/chart" uri="{C3380CC4-5D6E-409C-BE32-E72D297353CC}">
              <c16:uniqueId val="{00000000-CF0C-42C3-8445-FA2EF81377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CF0C-42C3-8445-FA2EF81377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90.25</c:v>
                </c:pt>
                <c:pt idx="1">
                  <c:v>89.73</c:v>
                </c:pt>
                <c:pt idx="2">
                  <c:v>89.52</c:v>
                </c:pt>
                <c:pt idx="3">
                  <c:v>88.85</c:v>
                </c:pt>
                <c:pt idx="4">
                  <c:v>89.66</c:v>
                </c:pt>
              </c:numCache>
            </c:numRef>
          </c:val>
          <c:extLst>
            <c:ext xmlns:c16="http://schemas.microsoft.com/office/drawing/2014/chart" uri="{C3380CC4-5D6E-409C-BE32-E72D297353CC}">
              <c16:uniqueId val="{00000000-FEC5-429C-A2AF-7CC4771C8AB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FEC5-429C-A2AF-7CC4771C8AB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109.54</c:v>
                </c:pt>
                <c:pt idx="1">
                  <c:v>112.34</c:v>
                </c:pt>
                <c:pt idx="2">
                  <c:v>110.77</c:v>
                </c:pt>
                <c:pt idx="3">
                  <c:v>111.82</c:v>
                </c:pt>
                <c:pt idx="4">
                  <c:v>105.87</c:v>
                </c:pt>
              </c:numCache>
            </c:numRef>
          </c:val>
          <c:extLst>
            <c:ext xmlns:c16="http://schemas.microsoft.com/office/drawing/2014/chart" uri="{C3380CC4-5D6E-409C-BE32-E72D297353CC}">
              <c16:uniqueId val="{00000000-5B7E-4E14-B113-365804B8B3B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5B7E-4E14-B113-365804B8B3B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56.26</c:v>
                </c:pt>
                <c:pt idx="1">
                  <c:v>56.94</c:v>
                </c:pt>
                <c:pt idx="2">
                  <c:v>57.89</c:v>
                </c:pt>
                <c:pt idx="3">
                  <c:v>59.36</c:v>
                </c:pt>
                <c:pt idx="4">
                  <c:v>59.48</c:v>
                </c:pt>
              </c:numCache>
            </c:numRef>
          </c:val>
          <c:extLst>
            <c:ext xmlns:c16="http://schemas.microsoft.com/office/drawing/2014/chart" uri="{C3380CC4-5D6E-409C-BE32-E72D297353CC}">
              <c16:uniqueId val="{00000000-0BB6-43FE-9DEC-98094126F5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0BB6-43FE-9DEC-98094126F5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17.399999999999999</c:v>
                </c:pt>
                <c:pt idx="1">
                  <c:v>18.899999999999999</c:v>
                </c:pt>
                <c:pt idx="2">
                  <c:v>20.28</c:v>
                </c:pt>
                <c:pt idx="3">
                  <c:v>22.36</c:v>
                </c:pt>
                <c:pt idx="4">
                  <c:v>25.37</c:v>
                </c:pt>
              </c:numCache>
            </c:numRef>
          </c:val>
          <c:extLst>
            <c:ext xmlns:c16="http://schemas.microsoft.com/office/drawing/2014/chart" uri="{C3380CC4-5D6E-409C-BE32-E72D297353CC}">
              <c16:uniqueId val="{00000000-3298-4F05-B01C-BA3557BB4C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3298-4F05-B01C-BA3557BB4C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EF-48AD-A2EE-033BDAEC30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F7EF-48AD-A2EE-033BDAEC30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217.31</c:v>
                </c:pt>
                <c:pt idx="1">
                  <c:v>245.5</c:v>
                </c:pt>
                <c:pt idx="2">
                  <c:v>271.77999999999997</c:v>
                </c:pt>
                <c:pt idx="3">
                  <c:v>262.31</c:v>
                </c:pt>
                <c:pt idx="4">
                  <c:v>271.45</c:v>
                </c:pt>
              </c:numCache>
            </c:numRef>
          </c:val>
          <c:extLst>
            <c:ext xmlns:c16="http://schemas.microsoft.com/office/drawing/2014/chart" uri="{C3380CC4-5D6E-409C-BE32-E72D297353CC}">
              <c16:uniqueId val="{00000000-F7B5-4B1D-B196-C43EFE1243E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F7B5-4B1D-B196-C43EFE1243E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176.56</c:v>
                </c:pt>
                <c:pt idx="1">
                  <c:v>170.67</c:v>
                </c:pt>
                <c:pt idx="2">
                  <c:v>167.77</c:v>
                </c:pt>
                <c:pt idx="3">
                  <c:v>158.44</c:v>
                </c:pt>
                <c:pt idx="4">
                  <c:v>156.32</c:v>
                </c:pt>
              </c:numCache>
            </c:numRef>
          </c:val>
          <c:extLst>
            <c:ext xmlns:c16="http://schemas.microsoft.com/office/drawing/2014/chart" uri="{C3380CC4-5D6E-409C-BE32-E72D297353CC}">
              <c16:uniqueId val="{00000000-C057-4AE5-921C-A49FBBD958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C057-4AE5-921C-A49FBBD958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104.01</c:v>
                </c:pt>
                <c:pt idx="1">
                  <c:v>106.42</c:v>
                </c:pt>
                <c:pt idx="2">
                  <c:v>104.7</c:v>
                </c:pt>
                <c:pt idx="3">
                  <c:v>105.94</c:v>
                </c:pt>
                <c:pt idx="4">
                  <c:v>100.6</c:v>
                </c:pt>
              </c:numCache>
            </c:numRef>
          </c:val>
          <c:extLst>
            <c:ext xmlns:c16="http://schemas.microsoft.com/office/drawing/2014/chart" uri="{C3380CC4-5D6E-409C-BE32-E72D297353CC}">
              <c16:uniqueId val="{00000000-4215-4652-82FC-C1FED8B0BCC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4215-4652-82FC-C1FED8B0BCC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226.5</c:v>
                </c:pt>
                <c:pt idx="1">
                  <c:v>223.05</c:v>
                </c:pt>
                <c:pt idx="2">
                  <c:v>227.95</c:v>
                </c:pt>
                <c:pt idx="3">
                  <c:v>226.64</c:v>
                </c:pt>
                <c:pt idx="4">
                  <c:v>240.14</c:v>
                </c:pt>
              </c:numCache>
            </c:numRef>
          </c:val>
          <c:extLst>
            <c:ext xmlns:c16="http://schemas.microsoft.com/office/drawing/2014/chart" uri="{C3380CC4-5D6E-409C-BE32-E72D297353CC}">
              <c16:uniqueId val="{00000000-92BA-4E8B-ABE2-845F9825C9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92BA-4E8B-ABE2-845F9825C9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39"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福島市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15">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A2</v>
      </c>
      <c r="X8" s="68"/>
      <c r="Y8" s="68"/>
      <c r="Z8" s="68"/>
      <c r="AA8" s="68"/>
      <c r="AB8" s="68"/>
      <c r="AC8" s="68"/>
      <c r="AD8" s="68" t="str">
        <f>データ!$M$6</f>
        <v>自治体職員</v>
      </c>
      <c r="AE8" s="68"/>
      <c r="AF8" s="68"/>
      <c r="AG8" s="68"/>
      <c r="AH8" s="68"/>
      <c r="AI8" s="68"/>
      <c r="AJ8" s="68"/>
      <c r="AK8" s="2"/>
      <c r="AL8" s="59">
        <f>データ!$R$6</f>
        <v>264652</v>
      </c>
      <c r="AM8" s="59"/>
      <c r="AN8" s="59"/>
      <c r="AO8" s="59"/>
      <c r="AP8" s="59"/>
      <c r="AQ8" s="59"/>
      <c r="AR8" s="59"/>
      <c r="AS8" s="59"/>
      <c r="AT8" s="36">
        <f>データ!$S$6</f>
        <v>767.72</v>
      </c>
      <c r="AU8" s="37"/>
      <c r="AV8" s="37"/>
      <c r="AW8" s="37"/>
      <c r="AX8" s="37"/>
      <c r="AY8" s="37"/>
      <c r="AZ8" s="37"/>
      <c r="BA8" s="37"/>
      <c r="BB8" s="48">
        <f>データ!$T$6</f>
        <v>344.72</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15">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15">
      <c r="A10" s="2"/>
      <c r="B10" s="36" t="str">
        <f>データ!$N$6</f>
        <v>-</v>
      </c>
      <c r="C10" s="37"/>
      <c r="D10" s="37"/>
      <c r="E10" s="37"/>
      <c r="F10" s="37"/>
      <c r="G10" s="37"/>
      <c r="H10" s="37"/>
      <c r="I10" s="36">
        <f>データ!$O$6</f>
        <v>74.17</v>
      </c>
      <c r="J10" s="37"/>
      <c r="K10" s="37"/>
      <c r="L10" s="37"/>
      <c r="M10" s="37"/>
      <c r="N10" s="37"/>
      <c r="O10" s="58"/>
      <c r="P10" s="48">
        <f>データ!$P$6</f>
        <v>97.96</v>
      </c>
      <c r="Q10" s="48"/>
      <c r="R10" s="48"/>
      <c r="S10" s="48"/>
      <c r="T10" s="48"/>
      <c r="U10" s="48"/>
      <c r="V10" s="48"/>
      <c r="W10" s="59">
        <f>データ!$Q$6</f>
        <v>3718</v>
      </c>
      <c r="X10" s="59"/>
      <c r="Y10" s="59"/>
      <c r="Z10" s="59"/>
      <c r="AA10" s="59"/>
      <c r="AB10" s="59"/>
      <c r="AC10" s="59"/>
      <c r="AD10" s="2"/>
      <c r="AE10" s="2"/>
      <c r="AF10" s="2"/>
      <c r="AG10" s="2"/>
      <c r="AH10" s="2"/>
      <c r="AI10" s="2"/>
      <c r="AJ10" s="2"/>
      <c r="AK10" s="2"/>
      <c r="AL10" s="59">
        <f>データ!$U$6</f>
        <v>263714</v>
      </c>
      <c r="AM10" s="59"/>
      <c r="AN10" s="59"/>
      <c r="AO10" s="59"/>
      <c r="AP10" s="59"/>
      <c r="AQ10" s="59"/>
      <c r="AR10" s="59"/>
      <c r="AS10" s="59"/>
      <c r="AT10" s="36">
        <f>データ!$V$6</f>
        <v>273.39999999999998</v>
      </c>
      <c r="AU10" s="37"/>
      <c r="AV10" s="37"/>
      <c r="AW10" s="37"/>
      <c r="AX10" s="37"/>
      <c r="AY10" s="37"/>
      <c r="AZ10" s="37"/>
      <c r="BA10" s="37"/>
      <c r="BB10" s="48">
        <f>データ!$W$6</f>
        <v>964.57</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109</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108</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110</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wh0eDe5VsYqPw5PmoZODZRxUR+JfVcSeJFuzx9WfnPPMHD3VSWXTwP5cNMTUIQVU60IH5RSlCD+WdbvfVZGGw==" saltValue="38j5ez73EXSv0jb+GoqE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72010</v>
      </c>
      <c r="D6" s="20">
        <f t="shared" si="3"/>
        <v>46</v>
      </c>
      <c r="E6" s="20">
        <f t="shared" si="3"/>
        <v>1</v>
      </c>
      <c r="F6" s="20">
        <f t="shared" si="3"/>
        <v>0</v>
      </c>
      <c r="G6" s="20">
        <f t="shared" si="3"/>
        <v>1</v>
      </c>
      <c r="H6" s="20" t="str">
        <f t="shared" si="3"/>
        <v>福島県　福島市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74.17</v>
      </c>
      <c r="P6" s="21">
        <f t="shared" si="3"/>
        <v>97.96</v>
      </c>
      <c r="Q6" s="21">
        <f t="shared" si="3"/>
        <v>3718</v>
      </c>
      <c r="R6" s="21">
        <f t="shared" si="3"/>
        <v>264652</v>
      </c>
      <c r="S6" s="21">
        <f t="shared" si="3"/>
        <v>767.72</v>
      </c>
      <c r="T6" s="21">
        <f t="shared" si="3"/>
        <v>344.72</v>
      </c>
      <c r="U6" s="21">
        <f t="shared" si="3"/>
        <v>263714</v>
      </c>
      <c r="V6" s="21">
        <f t="shared" si="3"/>
        <v>273.39999999999998</v>
      </c>
      <c r="W6" s="21">
        <f t="shared" si="3"/>
        <v>964.57</v>
      </c>
      <c r="X6" s="22">
        <f>IF(X7="",NA(),X7)</f>
        <v>109.54</v>
      </c>
      <c r="Y6" s="22">
        <f t="shared" ref="Y6:AG6" si="4">IF(Y7="",NA(),Y7)</f>
        <v>112.34</v>
      </c>
      <c r="Z6" s="22">
        <f t="shared" si="4"/>
        <v>110.77</v>
      </c>
      <c r="AA6" s="22">
        <f t="shared" si="4"/>
        <v>111.82</v>
      </c>
      <c r="AB6" s="22">
        <f t="shared" si="4"/>
        <v>105.87</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217.31</v>
      </c>
      <c r="AU6" s="22">
        <f t="shared" ref="AU6:BC6" si="6">IF(AU7="",NA(),AU7)</f>
        <v>245.5</v>
      </c>
      <c r="AV6" s="22">
        <f t="shared" si="6"/>
        <v>271.77999999999997</v>
      </c>
      <c r="AW6" s="22">
        <f t="shared" si="6"/>
        <v>262.31</v>
      </c>
      <c r="AX6" s="22">
        <f t="shared" si="6"/>
        <v>271.45</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176.56</v>
      </c>
      <c r="BF6" s="22">
        <f t="shared" ref="BF6:BN6" si="7">IF(BF7="",NA(),BF7)</f>
        <v>170.67</v>
      </c>
      <c r="BG6" s="22">
        <f t="shared" si="7"/>
        <v>167.77</v>
      </c>
      <c r="BH6" s="22">
        <f t="shared" si="7"/>
        <v>158.44</v>
      </c>
      <c r="BI6" s="22">
        <f t="shared" si="7"/>
        <v>156.32</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104.01</v>
      </c>
      <c r="BQ6" s="22">
        <f t="shared" ref="BQ6:BY6" si="8">IF(BQ7="",NA(),BQ7)</f>
        <v>106.42</v>
      </c>
      <c r="BR6" s="22">
        <f t="shared" si="8"/>
        <v>104.7</v>
      </c>
      <c r="BS6" s="22">
        <f t="shared" si="8"/>
        <v>105.94</v>
      </c>
      <c r="BT6" s="22">
        <f t="shared" si="8"/>
        <v>100.6</v>
      </c>
      <c r="BU6" s="22">
        <f t="shared" si="8"/>
        <v>103.75</v>
      </c>
      <c r="BV6" s="22">
        <f t="shared" si="8"/>
        <v>105.3</v>
      </c>
      <c r="BW6" s="22">
        <f t="shared" si="8"/>
        <v>99.41</v>
      </c>
      <c r="BX6" s="22">
        <f t="shared" si="8"/>
        <v>101.11</v>
      </c>
      <c r="BY6" s="22">
        <f t="shared" si="8"/>
        <v>102.03</v>
      </c>
      <c r="BZ6" s="21" t="str">
        <f>IF(BZ7="","",IF(BZ7="-","【-】","【"&amp;SUBSTITUTE(TEXT(BZ7,"#,##0.00"),"-","△")&amp;"】"))</f>
        <v>【97.59】</v>
      </c>
      <c r="CA6" s="22">
        <f>IF(CA7="",NA(),CA7)</f>
        <v>226.5</v>
      </c>
      <c r="CB6" s="22">
        <f t="shared" ref="CB6:CJ6" si="9">IF(CB7="",NA(),CB7)</f>
        <v>223.05</v>
      </c>
      <c r="CC6" s="22">
        <f t="shared" si="9"/>
        <v>227.95</v>
      </c>
      <c r="CD6" s="22">
        <f t="shared" si="9"/>
        <v>226.64</v>
      </c>
      <c r="CE6" s="22">
        <f t="shared" si="9"/>
        <v>240.14</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73.739999999999995</v>
      </c>
      <c r="CM6" s="22">
        <f t="shared" ref="CM6:CU6" si="10">IF(CM7="",NA(),CM7)</f>
        <v>73.23</v>
      </c>
      <c r="CN6" s="22">
        <f t="shared" si="10"/>
        <v>72.739999999999995</v>
      </c>
      <c r="CO6" s="22">
        <f t="shared" si="10"/>
        <v>72.459999999999994</v>
      </c>
      <c r="CP6" s="22">
        <f t="shared" si="10"/>
        <v>71</v>
      </c>
      <c r="CQ6" s="22">
        <f t="shared" si="10"/>
        <v>63.12</v>
      </c>
      <c r="CR6" s="22">
        <f t="shared" si="10"/>
        <v>62.57</v>
      </c>
      <c r="CS6" s="22">
        <f t="shared" si="10"/>
        <v>61.56</v>
      </c>
      <c r="CT6" s="22">
        <f t="shared" si="10"/>
        <v>60.84</v>
      </c>
      <c r="CU6" s="22">
        <f t="shared" si="10"/>
        <v>60.8</v>
      </c>
      <c r="CV6" s="21" t="str">
        <f>IF(CV7="","",IF(CV7="-","【-】","【"&amp;SUBSTITUTE(TEXT(CV7,"#,##0.00"),"-","△")&amp;"】"))</f>
        <v>【60.21】</v>
      </c>
      <c r="CW6" s="22">
        <f>IF(CW7="",NA(),CW7)</f>
        <v>90.25</v>
      </c>
      <c r="CX6" s="22">
        <f t="shared" ref="CX6:DF6" si="11">IF(CX7="",NA(),CX7)</f>
        <v>89.73</v>
      </c>
      <c r="CY6" s="22">
        <f t="shared" si="11"/>
        <v>89.52</v>
      </c>
      <c r="CZ6" s="22">
        <f t="shared" si="11"/>
        <v>88.85</v>
      </c>
      <c r="DA6" s="22">
        <f t="shared" si="11"/>
        <v>89.66</v>
      </c>
      <c r="DB6" s="22">
        <f t="shared" si="11"/>
        <v>90.09</v>
      </c>
      <c r="DC6" s="22">
        <f t="shared" si="11"/>
        <v>90.21</v>
      </c>
      <c r="DD6" s="22">
        <f t="shared" si="11"/>
        <v>90.11</v>
      </c>
      <c r="DE6" s="22">
        <f t="shared" si="11"/>
        <v>89.73</v>
      </c>
      <c r="DF6" s="22">
        <f t="shared" si="11"/>
        <v>89.86</v>
      </c>
      <c r="DG6" s="21" t="str">
        <f>IF(DG7="","",IF(DG7="-","【-】","【"&amp;SUBSTITUTE(TEXT(DG7,"#,##0.00"),"-","△")&amp;"】"))</f>
        <v>【89.21】</v>
      </c>
      <c r="DH6" s="22">
        <f>IF(DH7="",NA(),DH7)</f>
        <v>56.26</v>
      </c>
      <c r="DI6" s="22">
        <f t="shared" ref="DI6:DQ6" si="12">IF(DI7="",NA(),DI7)</f>
        <v>56.94</v>
      </c>
      <c r="DJ6" s="22">
        <f t="shared" si="12"/>
        <v>57.89</v>
      </c>
      <c r="DK6" s="22">
        <f t="shared" si="12"/>
        <v>59.36</v>
      </c>
      <c r="DL6" s="22">
        <f t="shared" si="12"/>
        <v>59.48</v>
      </c>
      <c r="DM6" s="22">
        <f t="shared" si="12"/>
        <v>50.31</v>
      </c>
      <c r="DN6" s="22">
        <f t="shared" si="12"/>
        <v>50.74</v>
      </c>
      <c r="DO6" s="22">
        <f t="shared" si="12"/>
        <v>51.49</v>
      </c>
      <c r="DP6" s="22">
        <f t="shared" si="12"/>
        <v>51.94</v>
      </c>
      <c r="DQ6" s="22">
        <f t="shared" si="12"/>
        <v>52.46</v>
      </c>
      <c r="DR6" s="21" t="str">
        <f>IF(DR7="","",IF(DR7="-","【-】","【"&amp;SUBSTITUTE(TEXT(DR7,"#,##0.00"),"-","△")&amp;"】"))</f>
        <v>【52.41】</v>
      </c>
      <c r="DS6" s="22">
        <f>IF(DS7="",NA(),DS7)</f>
        <v>17.399999999999999</v>
      </c>
      <c r="DT6" s="22">
        <f t="shared" ref="DT6:EB6" si="13">IF(DT7="",NA(),DT7)</f>
        <v>18.899999999999999</v>
      </c>
      <c r="DU6" s="22">
        <f t="shared" si="13"/>
        <v>20.28</v>
      </c>
      <c r="DV6" s="22">
        <f t="shared" si="13"/>
        <v>22.36</v>
      </c>
      <c r="DW6" s="22">
        <f t="shared" si="13"/>
        <v>25.37</v>
      </c>
      <c r="DX6" s="22">
        <f t="shared" si="13"/>
        <v>21.34</v>
      </c>
      <c r="DY6" s="22">
        <f t="shared" si="13"/>
        <v>23.27</v>
      </c>
      <c r="DZ6" s="22">
        <f t="shared" si="13"/>
        <v>25.18</v>
      </c>
      <c r="EA6" s="22">
        <f t="shared" si="13"/>
        <v>26.52</v>
      </c>
      <c r="EB6" s="22">
        <f t="shared" si="13"/>
        <v>28.4</v>
      </c>
      <c r="EC6" s="21" t="str">
        <f>IF(EC7="","",IF(EC7="-","【-】","【"&amp;SUBSTITUTE(TEXT(EC7,"#,##0.00"),"-","△")&amp;"】"))</f>
        <v>【26.78】</v>
      </c>
      <c r="ED6" s="22">
        <f>IF(ED7="",NA(),ED7)</f>
        <v>0.52</v>
      </c>
      <c r="EE6" s="22">
        <f t="shared" ref="EE6:EM6" si="14">IF(EE7="",NA(),EE7)</f>
        <v>0.5</v>
      </c>
      <c r="EF6" s="22">
        <f t="shared" si="14"/>
        <v>0.47</v>
      </c>
      <c r="EG6" s="22">
        <f t="shared" si="14"/>
        <v>0.19</v>
      </c>
      <c r="EH6" s="22">
        <f t="shared" si="14"/>
        <v>0.34</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72010</v>
      </c>
      <c r="D7" s="24">
        <v>46</v>
      </c>
      <c r="E7" s="24">
        <v>1</v>
      </c>
      <c r="F7" s="24">
        <v>0</v>
      </c>
      <c r="G7" s="24">
        <v>1</v>
      </c>
      <c r="H7" s="24" t="s">
        <v>92</v>
      </c>
      <c r="I7" s="24" t="s">
        <v>93</v>
      </c>
      <c r="J7" s="24" t="s">
        <v>94</v>
      </c>
      <c r="K7" s="24" t="s">
        <v>95</v>
      </c>
      <c r="L7" s="24" t="s">
        <v>96</v>
      </c>
      <c r="M7" s="24" t="s">
        <v>97</v>
      </c>
      <c r="N7" s="25" t="s">
        <v>98</v>
      </c>
      <c r="O7" s="25">
        <v>74.17</v>
      </c>
      <c r="P7" s="25">
        <v>97.96</v>
      </c>
      <c r="Q7" s="25">
        <v>3718</v>
      </c>
      <c r="R7" s="25">
        <v>264652</v>
      </c>
      <c r="S7" s="25">
        <v>767.72</v>
      </c>
      <c r="T7" s="25">
        <v>344.72</v>
      </c>
      <c r="U7" s="25">
        <v>263714</v>
      </c>
      <c r="V7" s="25">
        <v>273.39999999999998</v>
      </c>
      <c r="W7" s="25">
        <v>964.57</v>
      </c>
      <c r="X7" s="25">
        <v>109.54</v>
      </c>
      <c r="Y7" s="25">
        <v>112.34</v>
      </c>
      <c r="Z7" s="25">
        <v>110.77</v>
      </c>
      <c r="AA7" s="25">
        <v>111.82</v>
      </c>
      <c r="AB7" s="25">
        <v>105.87</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217.31</v>
      </c>
      <c r="AU7" s="25">
        <v>245.5</v>
      </c>
      <c r="AV7" s="25">
        <v>271.77999999999997</v>
      </c>
      <c r="AW7" s="25">
        <v>262.31</v>
      </c>
      <c r="AX7" s="25">
        <v>271.45</v>
      </c>
      <c r="AY7" s="25">
        <v>306.08</v>
      </c>
      <c r="AZ7" s="25">
        <v>306.14999999999998</v>
      </c>
      <c r="BA7" s="25">
        <v>297.54000000000002</v>
      </c>
      <c r="BB7" s="25">
        <v>289.44</v>
      </c>
      <c r="BC7" s="25">
        <v>282.19</v>
      </c>
      <c r="BD7" s="25">
        <v>239.69</v>
      </c>
      <c r="BE7" s="25">
        <v>176.56</v>
      </c>
      <c r="BF7" s="25">
        <v>170.67</v>
      </c>
      <c r="BG7" s="25">
        <v>167.77</v>
      </c>
      <c r="BH7" s="25">
        <v>158.44</v>
      </c>
      <c r="BI7" s="25">
        <v>156.32</v>
      </c>
      <c r="BJ7" s="25">
        <v>294.66000000000003</v>
      </c>
      <c r="BK7" s="25">
        <v>285.27</v>
      </c>
      <c r="BL7" s="25">
        <v>294.73</v>
      </c>
      <c r="BM7" s="25">
        <v>301.23</v>
      </c>
      <c r="BN7" s="25">
        <v>300.33</v>
      </c>
      <c r="BO7" s="25">
        <v>264.86</v>
      </c>
      <c r="BP7" s="25">
        <v>104.01</v>
      </c>
      <c r="BQ7" s="25">
        <v>106.42</v>
      </c>
      <c r="BR7" s="25">
        <v>104.7</v>
      </c>
      <c r="BS7" s="25">
        <v>105.94</v>
      </c>
      <c r="BT7" s="25">
        <v>100.6</v>
      </c>
      <c r="BU7" s="25">
        <v>103.75</v>
      </c>
      <c r="BV7" s="25">
        <v>105.3</v>
      </c>
      <c r="BW7" s="25">
        <v>99.41</v>
      </c>
      <c r="BX7" s="25">
        <v>101.11</v>
      </c>
      <c r="BY7" s="25">
        <v>102.03</v>
      </c>
      <c r="BZ7" s="25">
        <v>97.59</v>
      </c>
      <c r="CA7" s="25">
        <v>226.5</v>
      </c>
      <c r="CB7" s="25">
        <v>223.05</v>
      </c>
      <c r="CC7" s="25">
        <v>227.95</v>
      </c>
      <c r="CD7" s="25">
        <v>226.64</v>
      </c>
      <c r="CE7" s="25">
        <v>240.14</v>
      </c>
      <c r="CF7" s="25">
        <v>159.93</v>
      </c>
      <c r="CG7" s="25">
        <v>162.77000000000001</v>
      </c>
      <c r="CH7" s="25">
        <v>170.87</v>
      </c>
      <c r="CI7" s="25">
        <v>171.09</v>
      </c>
      <c r="CJ7" s="25">
        <v>173.56</v>
      </c>
      <c r="CK7" s="25">
        <v>181.66</v>
      </c>
      <c r="CL7" s="25">
        <v>73.739999999999995</v>
      </c>
      <c r="CM7" s="25">
        <v>73.23</v>
      </c>
      <c r="CN7" s="25">
        <v>72.739999999999995</v>
      </c>
      <c r="CO7" s="25">
        <v>72.459999999999994</v>
      </c>
      <c r="CP7" s="25">
        <v>71</v>
      </c>
      <c r="CQ7" s="25">
        <v>63.12</v>
      </c>
      <c r="CR7" s="25">
        <v>62.57</v>
      </c>
      <c r="CS7" s="25">
        <v>61.56</v>
      </c>
      <c r="CT7" s="25">
        <v>60.84</v>
      </c>
      <c r="CU7" s="25">
        <v>60.8</v>
      </c>
      <c r="CV7" s="25">
        <v>60.21</v>
      </c>
      <c r="CW7" s="25">
        <v>90.25</v>
      </c>
      <c r="CX7" s="25">
        <v>89.73</v>
      </c>
      <c r="CY7" s="25">
        <v>89.52</v>
      </c>
      <c r="CZ7" s="25">
        <v>88.85</v>
      </c>
      <c r="DA7" s="25">
        <v>89.66</v>
      </c>
      <c r="DB7" s="25">
        <v>90.09</v>
      </c>
      <c r="DC7" s="25">
        <v>90.21</v>
      </c>
      <c r="DD7" s="25">
        <v>90.11</v>
      </c>
      <c r="DE7" s="25">
        <v>89.73</v>
      </c>
      <c r="DF7" s="25">
        <v>89.86</v>
      </c>
      <c r="DG7" s="25">
        <v>89.21</v>
      </c>
      <c r="DH7" s="25">
        <v>56.26</v>
      </c>
      <c r="DI7" s="25">
        <v>56.94</v>
      </c>
      <c r="DJ7" s="25">
        <v>57.89</v>
      </c>
      <c r="DK7" s="25">
        <v>59.36</v>
      </c>
      <c r="DL7" s="25">
        <v>59.48</v>
      </c>
      <c r="DM7" s="25">
        <v>50.31</v>
      </c>
      <c r="DN7" s="25">
        <v>50.74</v>
      </c>
      <c r="DO7" s="25">
        <v>51.49</v>
      </c>
      <c r="DP7" s="25">
        <v>51.94</v>
      </c>
      <c r="DQ7" s="25">
        <v>52.46</v>
      </c>
      <c r="DR7" s="25">
        <v>52.41</v>
      </c>
      <c r="DS7" s="25">
        <v>17.399999999999999</v>
      </c>
      <c r="DT7" s="25">
        <v>18.899999999999999</v>
      </c>
      <c r="DU7" s="25">
        <v>20.28</v>
      </c>
      <c r="DV7" s="25">
        <v>22.36</v>
      </c>
      <c r="DW7" s="25">
        <v>25.37</v>
      </c>
      <c r="DX7" s="25">
        <v>21.34</v>
      </c>
      <c r="DY7" s="25">
        <v>23.27</v>
      </c>
      <c r="DZ7" s="25">
        <v>25.18</v>
      </c>
      <c r="EA7" s="25">
        <v>26.52</v>
      </c>
      <c r="EB7" s="25">
        <v>28.4</v>
      </c>
      <c r="EC7" s="25">
        <v>26.78</v>
      </c>
      <c r="ED7" s="25">
        <v>0.52</v>
      </c>
      <c r="EE7" s="25">
        <v>0.5</v>
      </c>
      <c r="EF7" s="25">
        <v>0.47</v>
      </c>
      <c r="EG7" s="25">
        <v>0.19</v>
      </c>
      <c r="EH7" s="25">
        <v>0.34</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経理課7</cp:lastModifiedBy>
  <dcterms:created xsi:type="dcterms:W3CDTF">2025-12-12T09:12:14Z</dcterms:created>
  <dcterms:modified xsi:type="dcterms:W3CDTF">2026-01-30T05:47:16Z</dcterms:modified>
  <cp:category/>
</cp:coreProperties>
</file>