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64飯舘村○\"/>
    </mc:Choice>
  </mc:AlternateContent>
  <workbookProtection workbookAlgorithmName="SHA-512" workbookHashValue="SFt+J2yU0KE46CXbtooeCmMJy4B/bDcMenTF/cnwzl33SxJxVcGKzR6hXmzR5IqjxVwwwzJ86IUlFgOYn2LoOQ==" workbookSaltValue="dmXFRv9Fr1gDe93Lkhia1A=="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<sst xmlns="http://schemas.openxmlformats.org/spreadsheetml/2006/main" count="236" uniqueCount="117">
  <si>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</si>
  <si>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</si>
  <si>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</si>
  <si>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</si>
  <si>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</si>
  <si>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</si>
  <si>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</si>
  <si>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</si>
  <si>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</si>
  <si>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</si>
  <si>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</si>
  <si>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</si>
  <si>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</si>
  <si>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</si>
  <si>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</si>
  <si>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</si>
  <si>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</si>
  <si>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</si>
  <si>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</si>
  <si>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</si>
  <si>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</si>
  <si>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</si>
  <si>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</si>
  <si>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</si>
  <si>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</si>
  <si>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</si>
  <si>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</si>
  <si>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</si>
  <si>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</si>
  <si>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</si>
  <si>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</si>
  <si>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</si>
  <si>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</si>
  <si>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</si>
  <si>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</si>
  <si>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</si>
  <si>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</si>
  <si>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</si>
  <si>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</si>
  <si>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</si>
  <si>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</si>
  <si>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</si>
  <si>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</si>
  <si>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</si>
  <si>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</si>
  <si>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</si>
  <si>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</si>
  <si>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</si>
  <si>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</si>
  <si>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</si>
  <si>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</si>
  <si>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</si>
  <si>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</si>
  <si>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</si>
  <si>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</si>
  <si>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</si>
  <si>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</si>
  <si>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</si>
  <si>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</si>
  <si>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</si>
  <si>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</si>
  <si>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</si>
  <si>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</si>
  <si>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</si>
  <si>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</si>
  <si>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</si>
  <si>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</si>
  <si>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</si>
  <si>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</si>
  <si>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</si>
  <si>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</si>
  <si>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</si>
  <si>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</si>
  <si>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</si>
  <si>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</si>
  <si>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</si>
  <si>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</si>
  <si>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</si>
  <si>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</si>
  <si>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</si>
  <si>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</si>
  <si>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</si>
  <si>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</si>
  <si>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</si>
  <si>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</si>
  <si>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</si>
  <si>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</si>
  <si>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</si>
  <si>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</si>
  <si>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</si>
  <si>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</si>
  <si>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</si>
  <si>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</si>
  <si>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</si>
  <si>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</si>
  <si>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</si>
  <si>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</si>
  <si>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</si>
  <si>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</si>
  <si>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</si>
  <si>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</si>
  <si>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</si>
  <si>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</si>
  <si>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</si>
  <si>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</si>
  <si>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</si>
  <si>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</si>
  <si>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</si>
  <si>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</si>
  <si>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</si>
  <si>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</si>
  <si>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</si>
  <si>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</si>
  <si>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</si>
  <si>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処理施設は平成１０年度及び平成１３年度に２箇所建設されており、建設課から２０年以上経過している。
　処理施設については福島再生加速化交付金を活用し、水処理機器、脱水施設の更新をしている。
　排水管路については東日本大震災にて被害があった部分を農業集落排水施設災害復旧費補助金及び、福島再生加速化交付金を活用して更新しており、令和４年度に完了した。</t>
    <phoneticPr fontId="4"/>
  </si>
  <si>
    <t>　大きい設備は近年更新したものの、今後は施設の更新計画等を作成し、年度により大規模な修繕に偏りが生じないように平準化し、施設の延命を図っていくことが重要である。
　農集排使用料の改定は、事業の健全な運営のため必要不可欠であるが、処理人口が少ない状態で料金を改定することは、使用者一人あたりの負担が大きいため、慎重に検討する必要がある。</t>
    <phoneticPr fontId="4"/>
  </si>
  <si>
    <t xml:space="preserve">①収益的収支比率
　令和３年度までは再生加速化交付金事業を活用して、地方債償還金より高額な工事を行っていた。このことから、総費用と総収益が増加し収益的収支比率は高い数値となっていた。令和４年度以降においてはそのような工事がなかったことから収益的収支比率が急激に減少している。
　東日本大震災による避難指示が解除されたものの、集落排水使用者、使用料は震災前より減少しているため、歳入予算不足分を一般会計から繰入することで運営している状況である。収益的収支比率を上昇させるには使用料金の改定が必要であるが、使用者が少ない状態での改定は、使用者一人あたりの負担が大きくなるため、慎重に検討する必要がある。
➄経費回収率
　①で記載したとおり、使用者が少ない状態での料金改定は、使用者一人あたりの負担が大きくなるため、慎重に検討する必要がある。
⑦施設利用率
　①で記載した通り、震災前より使用者が減少しているほか、学校など多くの人が農集排を使用する施設が処理区域内からなくなったため低い数値となっている。
</t>
    <rPh sb="96" eb="9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</si>
</sst>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13.07</c:v>
                </c:pt>
                <c:pt idx="2" formatCode="#,##0.00;&quot;△&quot;#,##0.00">
                  <c:v>0</c:v>
                </c:pt>
                <c:pt idx="3">
                  <c:v>1.93</c:v>
                </c:pt>
                <c:pt idx="4" formatCode="#,##0.00;&quot;△&quot;#,##0.00">
                  <c:v>0</c:v>
                </c:pt>
              </c:numCache>
            </c:numRef>
          </c:val>
          <c:extLst>
            <c:ext xmlns:c16="http://schemas.microsoft.com/office/drawing/2014/chart" uri="{C3380CC4-5D6E-409C-BE32-E72D297353CC}">
              <c16:uniqueId val="{00000000-3A54-4AF6-AD01-1E724156060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3A54-4AF6-AD01-1E724156060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5.68</c:v>
                </c:pt>
                <c:pt idx="1">
                  <c:v>2.66</c:v>
                </c:pt>
                <c:pt idx="2">
                  <c:v>5.19</c:v>
                </c:pt>
                <c:pt idx="3">
                  <c:v>5.07</c:v>
                </c:pt>
                <c:pt idx="4">
                  <c:v>2.66</c:v>
                </c:pt>
              </c:numCache>
            </c:numRef>
          </c:val>
          <c:extLst>
            <c:ext xmlns:c16="http://schemas.microsoft.com/office/drawing/2014/chart" uri="{C3380CC4-5D6E-409C-BE32-E72D297353CC}">
              <c16:uniqueId val="{00000000-DD90-4FE5-BBEF-026B8BC1E3A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DD90-4FE5-BBEF-026B8BC1E3A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78.239999999999995</c:v>
                </c:pt>
                <c:pt idx="1">
                  <c:v>81.78</c:v>
                </c:pt>
                <c:pt idx="2">
                  <c:v>92.54</c:v>
                </c:pt>
                <c:pt idx="3">
                  <c:v>94.07</c:v>
                </c:pt>
                <c:pt idx="4">
                  <c:v>95.97</c:v>
                </c:pt>
              </c:numCache>
            </c:numRef>
          </c:val>
          <c:extLst>
            <c:ext xmlns:c16="http://schemas.microsoft.com/office/drawing/2014/chart" uri="{C3380CC4-5D6E-409C-BE32-E72D297353CC}">
              <c16:uniqueId val="{00000000-F927-484A-B414-61017BC057D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927-484A-B414-61017BC057D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154.57</c:v>
                </c:pt>
                <c:pt idx="1">
                  <c:v>131.80000000000001</c:v>
                </c:pt>
                <c:pt idx="2">
                  <c:v>143.68</c:v>
                </c:pt>
                <c:pt idx="3">
                  <c:v>50.1</c:v>
                </c:pt>
                <c:pt idx="4">
                  <c:v>60.7</c:v>
                </c:pt>
              </c:numCache>
            </c:numRef>
          </c:val>
          <c:extLst>
            <c:ext xmlns:c16="http://schemas.microsoft.com/office/drawing/2014/chart" uri="{C3380CC4-5D6E-409C-BE32-E72D297353CC}">
              <c16:uniqueId val="{00000000-935F-459E-ABCE-1BACC5622A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5F-459E-ABCE-1BACC5622A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13-4C96-A294-06F463A12F8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13-4C96-A294-06F463A12F8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6A-48BE-A7D6-8E666638236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6A-48BE-A7D6-8E666638236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80-46CB-9C92-509EB921B72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80-46CB-9C92-509EB921B72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79-4687-A9D4-7A6C0B35928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79-4687-A9D4-7A6C0B35928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9F-4DBE-999E-F39F4DF3A69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AF9F-4DBE-999E-F39F4DF3A69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5.8</c:v>
                </c:pt>
                <c:pt idx="1">
                  <c:v>4.67</c:v>
                </c:pt>
                <c:pt idx="2">
                  <c:v>12.35</c:v>
                </c:pt>
                <c:pt idx="3">
                  <c:v>29.89</c:v>
                </c:pt>
                <c:pt idx="4">
                  <c:v>114.28</c:v>
                </c:pt>
              </c:numCache>
            </c:numRef>
          </c:val>
          <c:extLst>
            <c:ext xmlns:c16="http://schemas.microsoft.com/office/drawing/2014/chart" uri="{C3380CC4-5D6E-409C-BE32-E72D297353CC}">
              <c16:uniqueId val="{00000000-924E-4EAB-BB92-F6B54A1D20F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924E-4EAB-BB92-F6B54A1D20F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8107.84</c:v>
                </c:pt>
                <c:pt idx="1">
                  <c:v>7723.2</c:v>
                </c:pt>
                <c:pt idx="2">
                  <c:v>2970.84</c:v>
                </c:pt>
                <c:pt idx="3">
                  <c:v>1140.05</c:v>
                </c:pt>
                <c:pt idx="4">
                  <c:v>261.69</c:v>
                </c:pt>
              </c:numCache>
            </c:numRef>
          </c:val>
          <c:extLst>
            <c:ext xmlns:c16="http://schemas.microsoft.com/office/drawing/2014/chart" uri="{C3380CC4-5D6E-409C-BE32-E72D297353CC}">
              <c16:uniqueId val="{00000000-D10F-45B9-A1F8-1F013684260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10F-45B9-A1F8-1F013684260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58"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飯舘村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4686</v>
      </c>
      <c r="AM8" s="36"/>
      <c r="AN8" s="36"/>
      <c r="AO8" s="36"/>
      <c r="AP8" s="36"/>
      <c r="AQ8" s="36"/>
      <c r="AR8" s="36"/>
      <c r="AS8" s="36"/>
      <c r="AT8" s="37">
        <f>データ!T6</f>
        <v>230.13</v>
      </c>
      <c r="AU8" s="37"/>
      <c r="AV8" s="37"/>
      <c r="AW8" s="37"/>
      <c r="AX8" s="37"/>
      <c r="AY8" s="37"/>
      <c r="AZ8" s="37"/>
      <c r="BA8" s="37"/>
      <c r="BB8" s="37">
        <f>データ!U6</f>
        <v>20.36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27.33</v>
      </c>
      <c r="Q10" s="37"/>
      <c r="R10" s="37"/>
      <c r="S10" s="37"/>
      <c r="T10" s="37"/>
      <c r="U10" s="37"/>
      <c r="V10" s="37"/>
      <c r="W10" s="37">
        <f>データ!Q6</f>
        <v>159.88</v>
      </c>
      <c r="X10" s="37"/>
      <c r="Y10" s="37"/>
      <c r="Z10" s="37"/>
      <c r="AA10" s="37"/>
      <c r="AB10" s="37"/>
      <c r="AC10" s="37"/>
      <c r="AD10" s="36">
        <f>データ!R6</f>
        <v>4400</v>
      </c>
      <c r="AE10" s="36"/>
      <c r="AF10" s="36"/>
      <c r="AG10" s="36"/>
      <c r="AH10" s="36"/>
      <c r="AI10" s="36"/>
      <c r="AJ10" s="36"/>
      <c r="AK10" s="2"/>
      <c r="AL10" s="36">
        <f>データ!V6</f>
        <v>1264</v>
      </c>
      <c r="AM10" s="36"/>
      <c r="AN10" s="36"/>
      <c r="AO10" s="36"/>
      <c r="AP10" s="36"/>
      <c r="AQ10" s="36"/>
      <c r="AR10" s="36"/>
      <c r="AS10" s="36"/>
      <c r="AT10" s="37">
        <f>データ!W6</f>
        <v>1.53</v>
      </c>
      <c r="AU10" s="37"/>
      <c r="AV10" s="37"/>
      <c r="AW10" s="37"/>
      <c r="AX10" s="37"/>
      <c r="AY10" s="37"/>
      <c r="AZ10" s="37"/>
      <c r="BA10" s="37"/>
      <c r="BB10" s="37">
        <f>データ!X6</f>
        <v>826.14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cc86/DjTaJm4uzksO6XyWMeLtijVnVLlMKYMqRvMRQsVk2mxeMjFjAnCselt/nr9G++LiBiMewQKlnn+PbqXzQ==" saltValue="6UUAr72/TB/rJmAgQ9j3R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75647</v>
      </c>
      <c r="D6" s="19">
        <f t="shared" si="3"/>
        <v>47</v>
      </c>
      <c r="E6" s="19">
        <f t="shared" si="3"/>
        <v>17</v>
      </c>
      <c r="F6" s="19">
        <f t="shared" si="3"/>
        <v>5</v>
      </c>
      <c r="G6" s="19">
        <f t="shared" si="3"/>
        <v>0</v>
      </c>
      <c r="H6" s="19" t="str">
        <f t="shared" si="3"/>
        <v>福島県　飯舘村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27.33</v>
      </c>
      <c r="Q6" s="20">
        <f t="shared" si="3"/>
        <v>159.88</v>
      </c>
      <c r="R6" s="20">
        <f t="shared" si="3"/>
        <v>4400</v>
      </c>
      <c r="S6" s="20">
        <f t="shared" si="3"/>
        <v>4686</v>
      </c>
      <c r="T6" s="20">
        <f t="shared" si="3"/>
        <v>230.13</v>
      </c>
      <c r="U6" s="20">
        <f t="shared" si="3"/>
        <v>20.36</v>
      </c>
      <c r="V6" s="20">
        <f t="shared" si="3"/>
        <v>1264</v>
      </c>
      <c r="W6" s="20">
        <f t="shared" si="3"/>
        <v>1.53</v>
      </c>
      <c r="X6" s="20">
        <f t="shared" si="3"/>
        <v>826.14</v>
      </c>
      <c r="Y6" s="21">
        <f>IF(Y7="",NA(),Y7)</f>
        <v>154.57</v>
      </c>
      <c r="Z6" s="21">
        <f t="shared" ref="Z6:AH6" si="4">IF(Z7="",NA(),Z7)</f>
        <v>131.80000000000001</v>
      </c>
      <c r="AA6" s="21">
        <f t="shared" si="4"/>
        <v>143.68</v>
      </c>
      <c r="AB6" s="21">
        <f t="shared" si="4"/>
        <v>50.1</v>
      </c>
      <c r="AC6" s="21">
        <f t="shared" si="4"/>
        <v>60.7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5.8</v>
      </c>
      <c r="BR6" s="21">
        <f t="shared" ref="BR6:BZ6" si="8">IF(BR7="",NA(),BR7)</f>
        <v>4.67</v>
      </c>
      <c r="BS6" s="21">
        <f t="shared" si="8"/>
        <v>12.35</v>
      </c>
      <c r="BT6" s="21">
        <f t="shared" si="8"/>
        <v>29.89</v>
      </c>
      <c r="BU6" s="21">
        <f t="shared" si="8"/>
        <v>114.28</v>
      </c>
      <c r="BV6" s="21">
        <f t="shared" si="8"/>
        <v>57.31</v>
      </c>
      <c r="BW6" s="21">
        <f t="shared" si="8"/>
        <v>57.08</v>
      </c>
      <c r="BX6" s="21">
        <f t="shared" si="8"/>
        <v>56.26</v>
      </c>
      <c r="BY6" s="21">
        <f t="shared" si="8"/>
        <v>52.94</v>
      </c>
      <c r="BZ6" s="21">
        <f t="shared" si="8"/>
        <v>52.05</v>
      </c>
      <c r="CA6" s="20" t="str">
        <f>IF(CA7="","",IF(CA7="-","【-】","【"&amp;SUBSTITUTE(TEXT(CA7,"#,##0.00"),"-","△")&amp;"】"))</f>
        <v>【56.93】</v>
      </c>
      <c r="CB6" s="21">
        <f>IF(CB7="",NA(),CB7)</f>
        <v>8107.84</v>
      </c>
      <c r="CC6" s="21">
        <f t="shared" ref="CC6:CK6" si="9">IF(CC7="",NA(),CC7)</f>
        <v>7723.2</v>
      </c>
      <c r="CD6" s="21">
        <f t="shared" si="9"/>
        <v>2970.84</v>
      </c>
      <c r="CE6" s="21">
        <f t="shared" si="9"/>
        <v>1140.05</v>
      </c>
      <c r="CF6" s="21">
        <f t="shared" si="9"/>
        <v>261.69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5.68</v>
      </c>
      <c r="CN6" s="21">
        <f t="shared" ref="CN6:CV6" si="10">IF(CN7="",NA(),CN7)</f>
        <v>2.66</v>
      </c>
      <c r="CO6" s="21">
        <f t="shared" si="10"/>
        <v>5.19</v>
      </c>
      <c r="CP6" s="21">
        <f t="shared" si="10"/>
        <v>5.07</v>
      </c>
      <c r="CQ6" s="21">
        <f t="shared" si="10"/>
        <v>2.66</v>
      </c>
      <c r="CR6" s="21">
        <f t="shared" si="10"/>
        <v>50.14</v>
      </c>
      <c r="CS6" s="21">
        <f t="shared" si="10"/>
        <v>54.83</v>
      </c>
      <c r="CT6" s="21">
        <f t="shared" si="10"/>
        <v>66.53</v>
      </c>
      <c r="CU6" s="21">
        <f t="shared" si="10"/>
        <v>52.35</v>
      </c>
      <c r="CV6" s="21">
        <f t="shared" si="10"/>
        <v>46.25</v>
      </c>
      <c r="CW6" s="20" t="str">
        <f>IF(CW7="","",IF(CW7="-","【-】","【"&amp;SUBSTITUTE(TEXT(CW7,"#,##0.00"),"-","△")&amp;"】"))</f>
        <v>【49.87】</v>
      </c>
      <c r="CX6" s="21">
        <f>IF(CX7="",NA(),CX7)</f>
        <v>78.239999999999995</v>
      </c>
      <c r="CY6" s="21">
        <f t="shared" ref="CY6:DG6" si="11">IF(CY7="",NA(),CY7)</f>
        <v>81.78</v>
      </c>
      <c r="CZ6" s="21">
        <f t="shared" si="11"/>
        <v>92.54</v>
      </c>
      <c r="DA6" s="21">
        <f t="shared" si="11"/>
        <v>94.07</v>
      </c>
      <c r="DB6" s="21">
        <f t="shared" si="11"/>
        <v>95.97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13.07</v>
      </c>
      <c r="EG6" s="20">
        <f t="shared" si="14"/>
        <v>0</v>
      </c>
      <c r="EH6" s="21">
        <f t="shared" si="14"/>
        <v>1.93</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75647</v>
      </c>
      <c r="D7" s="23">
        <v>47</v>
      </c>
      <c r="E7" s="23">
        <v>17</v>
      </c>
      <c r="F7" s="23">
        <v>5</v>
      </c>
      <c r="G7" s="23">
        <v>0</v>
      </c>
      <c r="H7" s="23" t="s">
        <v>96</v>
      </c>
      <c r="I7" s="23" t="s">
        <v>97</v>
      </c>
      <c r="J7" s="23" t="s">
        <v>98</v>
      </c>
      <c r="K7" s="23" t="s">
        <v>99</v>
      </c>
      <c r="L7" s="23" t="s">
        <v>100</v>
      </c>
      <c r="M7" s="23" t="s">
        <v>101</v>
      </c>
      <c r="N7" s="24" t="s">
        <v>102</v>
      </c>
      <c r="O7" s="24" t="s">
        <v>103</v>
      </c>
      <c r="P7" s="24">
        <v>27.33</v>
      </c>
      <c r="Q7" s="24">
        <v>159.88</v>
      </c>
      <c r="R7" s="24">
        <v>4400</v>
      </c>
      <c r="S7" s="24">
        <v>4686</v>
      </c>
      <c r="T7" s="24">
        <v>230.13</v>
      </c>
      <c r="U7" s="24">
        <v>20.36</v>
      </c>
      <c r="V7" s="24">
        <v>1264</v>
      </c>
      <c r="W7" s="24">
        <v>1.53</v>
      </c>
      <c r="X7" s="24">
        <v>826.14</v>
      </c>
      <c r="Y7" s="24">
        <v>154.57</v>
      </c>
      <c r="Z7" s="24">
        <v>131.80000000000001</v>
      </c>
      <c r="AA7" s="24">
        <v>143.68</v>
      </c>
      <c r="AB7" s="24">
        <v>50.1</v>
      </c>
      <c r="AC7" s="24">
        <v>60.7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5.8</v>
      </c>
      <c r="BR7" s="24">
        <v>4.67</v>
      </c>
      <c r="BS7" s="24">
        <v>12.35</v>
      </c>
      <c r="BT7" s="24">
        <v>29.89</v>
      </c>
      <c r="BU7" s="24">
        <v>114.28</v>
      </c>
      <c r="BV7" s="24">
        <v>57.31</v>
      </c>
      <c r="BW7" s="24">
        <v>57.08</v>
      </c>
      <c r="BX7" s="24">
        <v>56.26</v>
      </c>
      <c r="BY7" s="24">
        <v>52.94</v>
      </c>
      <c r="BZ7" s="24">
        <v>52.05</v>
      </c>
      <c r="CA7" s="24">
        <v>56.93</v>
      </c>
      <c r="CB7" s="24">
        <v>8107.84</v>
      </c>
      <c r="CC7" s="24">
        <v>7723.2</v>
      </c>
      <c r="CD7" s="24">
        <v>2970.84</v>
      </c>
      <c r="CE7" s="24">
        <v>1140.05</v>
      </c>
      <c r="CF7" s="24">
        <v>261.69</v>
      </c>
      <c r="CG7" s="24">
        <v>273.52</v>
      </c>
      <c r="CH7" s="24">
        <v>274.99</v>
      </c>
      <c r="CI7" s="24">
        <v>282.08999999999997</v>
      </c>
      <c r="CJ7" s="24">
        <v>303.27999999999997</v>
      </c>
      <c r="CK7" s="24">
        <v>301.86</v>
      </c>
      <c r="CL7" s="24">
        <v>271.14999999999998</v>
      </c>
      <c r="CM7" s="24">
        <v>5.68</v>
      </c>
      <c r="CN7" s="24">
        <v>2.66</v>
      </c>
      <c r="CO7" s="24">
        <v>5.19</v>
      </c>
      <c r="CP7" s="24">
        <v>5.07</v>
      </c>
      <c r="CQ7" s="24">
        <v>2.66</v>
      </c>
      <c r="CR7" s="24">
        <v>50.14</v>
      </c>
      <c r="CS7" s="24">
        <v>54.83</v>
      </c>
      <c r="CT7" s="24">
        <v>66.53</v>
      </c>
      <c r="CU7" s="24">
        <v>52.35</v>
      </c>
      <c r="CV7" s="24">
        <v>46.25</v>
      </c>
      <c r="CW7" s="24">
        <v>49.87</v>
      </c>
      <c r="CX7" s="24">
        <v>78.239999999999995</v>
      </c>
      <c r="CY7" s="24">
        <v>81.78</v>
      </c>
      <c r="CZ7" s="24">
        <v>92.54</v>
      </c>
      <c r="DA7" s="24">
        <v>94.07</v>
      </c>
      <c r="DB7" s="24">
        <v>95.97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13.07</v>
      </c>
      <c r="EG7" s="24">
        <v>0</v>
      </c>
      <c r="EH7" s="24">
        <v>1.93</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2025-01-24T07:33:37Z</dcterms:created>
  <dcterms:modified xsi:type="dcterms:W3CDTF">2025-03-05T04:21:14Z</dcterms:modified>
  <cp:category/>
</cp:coreProperties>
</file>