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20d9f8\作業用\04 財政2\00K_000_001_地方公営企業一般\○経営比較分析表（H29～）\R6\04_市町村回答_0205〆\561新地町○\"/>
    </mc:Choice>
  </mc:AlternateContent>
  <workbookProtection workbookAlgorithmName="SHA-512" workbookHashValue="ZULGDf9YQmXGvyryH2F4GMXvT+YkJM0h+rIfuUCIloujlDozYEtWr5tQt+SPK2EKpQPL+ABOEj09PAtvftaZAw==" workbookSaltValue="ZCj0dkSVFCTuLnO9WkSzDg==" workbookSpinCount="100000" lockStructure="1"/>
  <bookViews>
    <workbookView xWindow="20376" yWindow="-3960" windowWidth="19440" windowHeight="1488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E86" i="4"/>
  <c r="AT10" i="4"/>
  <c r="AL10" i="4"/>
  <c r="I10" i="4"/>
</calcChain>
</file>

<file path=xl/sharedStrings.xml><?xml version="1.0" encoding="utf-8"?>
<sst xmlns="http://schemas.openxmlformats.org/spreadsheetml/2006/main" count="236" uniqueCount="121">
  <si>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</si>
  <si>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</si>
  <si>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</si>
  <si>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</si>
  <si>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</si>
  <si>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</si>
  <si>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</si>
  <si>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</si>
  <si>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</si>
  <si>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</si>
  <si>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</si>
  <si>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</si>
  <si>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</si>
  <si>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</si>
  <si>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</si>
  <si>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</si>
  <si>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</si>
  <si>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</si>
  <si>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</si>
  <si>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</si>
  <si>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</si>
  <si>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</si>
  <si>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</si>
  <si>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</si>
  <si>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</si>
  <si>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</si>
  <si>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</si>
  <si>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</si>
  <si>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</si>
  <si>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</si>
  <si>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</si>
  <si>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</si>
  <si>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</si>
  <si>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</si>
  <si>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</si>
  <si>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</si>
  <si>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</si>
  <si>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</si>
  <si>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</si>
  <si>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</si>
  <si>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</si>
  <si>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</si>
  <si>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</si>
  <si>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</si>
  <si>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</si>
  <si>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</si>
  <si>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</si>
  <si>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</si>
  <si>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</si>
  <si>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</si>
  <si>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</si>
  <si>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</si>
  <si>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</si>
  <si>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</si>
  <si>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</si>
  <si>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</si>
  <si>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</si>
  <si>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</si>
  <si>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</si>
  <si>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</si>
  <si>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</si>
  <si>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</si>
  <si>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</si>
  <si>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</si>
  <si>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</si>
  <si>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</si>
  <si>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</si>
  <si>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</si>
  <si>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</si>
  <si>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</si>
  <si>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</si>
  <si>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</si>
  <si>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</si>
  <si>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</si>
  <si>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</si>
  <si>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</si>
  <si>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</si>
  <si>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</si>
  <si>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</si>
  <si>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</si>
  <si>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</si>
  <si>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</si>
  <si>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</si>
  <si>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</si>
  <si>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</si>
  <si>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</si>
  <si>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</si>
  <si>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</si>
  <si>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</si>
  <si>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</si>
  <si>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</si>
  <si>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</si>
  <si>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</si>
  <si>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</si>
  <si>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</si>
  <si>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</si>
  <si>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</si>
  <si>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</si>
  <si>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新地町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</si>
  <si>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</si>
  <si>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</si>
  <si>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</si>
  <si>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</si>
  <si>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</si>
  <si>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</si>
  <si>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</si>
  <si>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</si>
  <si>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</si>
  <si>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</si>
  <si>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</si>
  <si>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</si>
  <si>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</si>
  <si>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</si>
  <si>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</si>
  <si>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</si>
  <si>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</si>
  <si>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"R"dd</t>
    <phoneticPr fontId="4"/>
  </si>
  <si>
    <t>←書式設定</t>
    <rPh sb="1" eb="3">
      <t>ショシキ</t>
    </rPh>
    <rPh sb="3" eb="5">
      <t>セッテイ</t>
    </rPh>
    <phoneticPr fontId="4"/>
  </si>
  <si>
    <t>　当町の下水道事業については、平成12年に供用開始をしている。
　当町の施設については、毎年点検を行いながら、必要に応じて修繕改修を行っている。管渠の更新・老朽化対策の実施状況については、標準耐用年数が50年であるため管渠の改善は現在、実施していない状況である。
　今後、管渠の更新にあたり保有資産の標準耐用年数や老朽化の状況を踏まえ施設の改築等に必要な財源の確保や経営に与える影響等を踏まえた分析を行い、経営改善の実施や投資計画等の見直しを行う必要がある。
　管渠改善率については、現在は０ではあるが今後の管路の更新にあたり、計画的な更新投資の検討が必要である。</t>
    <phoneticPr fontId="4"/>
  </si>
  <si>
    <t>　当町においては、面整備が完了したことにより今後は一定の使用料収入増が見込まれる。
　しかし、維持管理費については、今後増加することが見込まれるため、さらなる包括的民間委託の活用等収支の改善に努め、使用料で賄えるような経営改善に向けた取組に努める必要がある。
　また、経常収益を高めるには接続率のさらなる向上が必須であるため接続促進の取組に努め経営の改善を図る。</t>
    <phoneticPr fontId="4"/>
  </si>
  <si>
    <t>　当町の下水道事業については、全体計画275haであり面整備は完了している。
　接続率については、令和5年度末で処理区域内人口3,646人に対し3,212人が接続しており88.1%である。
　収益的収支比率については、令和5年度末で59.90%であり、単年度の収支は赤字であった。地方債償還金については、一般会計からの繰り入れに依存しているため経営改善の必要がある。
　経費回収率については、類似団体平均値と比較して低い数値となった。適正な使用料収入の確保及び汚水処理費の削減等の取組が必要である。
　汚水処理原価については、類似団体平均値と比較して同程度の数値となった。効率的な汚水処理を実施するとともに維持管理費の削減及び接続率の向上による有収水量を増加させる取組に努める。
　施設利用率については、類似団体平均値と比較して低い数値となっているため施設の利用状況の改善に努める。
　水洗化率については、類似団体平均値と比較して高い数値となったが、引き続き水洗化率向上の取組に努める。</t>
    <rPh sb="208" eb="209">
      <t>ヒク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</si>
</sst>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883-4099-9C3E-F2EE05FD3A3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A883-4099-9C3E-F2EE05FD3A3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38.33</c:v>
                </c:pt>
                <c:pt idx="1">
                  <c:v>40</c:v>
                </c:pt>
                <c:pt idx="2">
                  <c:v>39.549999999999997</c:v>
                </c:pt>
                <c:pt idx="3">
                  <c:v>34.04</c:v>
                </c:pt>
                <c:pt idx="4">
                  <c:v>36.65</c:v>
                </c:pt>
              </c:numCache>
            </c:numRef>
          </c:val>
          <c:extLst>
            <c:ext xmlns:c16="http://schemas.microsoft.com/office/drawing/2014/chart" uri="{C3380CC4-5D6E-409C-BE32-E72D297353CC}">
              <c16:uniqueId val="{00000000-4FE7-45E4-B10E-98AC8F4D42D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4FE7-45E4-B10E-98AC8F4D42D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83.55</c:v>
                </c:pt>
                <c:pt idx="1">
                  <c:v>85.71</c:v>
                </c:pt>
                <c:pt idx="2">
                  <c:v>86.37</c:v>
                </c:pt>
                <c:pt idx="3">
                  <c:v>86.73</c:v>
                </c:pt>
                <c:pt idx="4">
                  <c:v>88.1</c:v>
                </c:pt>
              </c:numCache>
            </c:numRef>
          </c:val>
          <c:extLst>
            <c:ext xmlns:c16="http://schemas.microsoft.com/office/drawing/2014/chart" uri="{C3380CC4-5D6E-409C-BE32-E72D297353CC}">
              <c16:uniqueId val="{00000000-86C4-41D6-849B-E5B997D1D53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86C4-41D6-849B-E5B997D1D53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107.32</c:v>
                </c:pt>
                <c:pt idx="1">
                  <c:v>99.6</c:v>
                </c:pt>
                <c:pt idx="2">
                  <c:v>101.69</c:v>
                </c:pt>
                <c:pt idx="3">
                  <c:v>63.25</c:v>
                </c:pt>
                <c:pt idx="4">
                  <c:v>59.9</c:v>
                </c:pt>
              </c:numCache>
            </c:numRef>
          </c:val>
          <c:extLst>
            <c:ext xmlns:c16="http://schemas.microsoft.com/office/drawing/2014/chart" uri="{C3380CC4-5D6E-409C-BE32-E72D297353CC}">
              <c16:uniqueId val="{00000000-F532-404C-8B56-30C2FDBFD32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532-404C-8B56-30C2FDBFD32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298-4699-9026-DF3220DC957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298-4699-9026-DF3220DC957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8C1-43EF-8128-972F10E8154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8C1-43EF-8128-972F10E8154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9B1-4F0B-A7B6-E6E6AE6AEBE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B1-4F0B-A7B6-E6E6AE6AEBE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20A-4DE3-B4DF-F9FA0DC2FF0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20A-4DE3-B4DF-F9FA0DC2FF0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
                  <c:v>0</c:v>
                </c:pt>
                <c:pt idx="1">
                  <c:v>2937.49</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F32-49C3-A033-56FAA0E6834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0F32-49C3-A033-56FAA0E6834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83.86</c:v>
                </c:pt>
                <c:pt idx="1">
                  <c:v>22.05</c:v>
                </c:pt>
                <c:pt idx="2">
                  <c:v>19.13</c:v>
                </c:pt>
                <c:pt idx="3">
                  <c:v>6.03</c:v>
                </c:pt>
                <c:pt idx="4">
                  <c:v>48.14</c:v>
                </c:pt>
              </c:numCache>
            </c:numRef>
          </c:val>
          <c:extLst>
            <c:ext xmlns:c16="http://schemas.microsoft.com/office/drawing/2014/chart" uri="{C3380CC4-5D6E-409C-BE32-E72D297353CC}">
              <c16:uniqueId val="{00000000-E482-42F8-A951-436F84AEED2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E482-42F8-A951-436F84AEED2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176.72</c:v>
                </c:pt>
                <c:pt idx="1">
                  <c:v>676.85</c:v>
                </c:pt>
                <c:pt idx="2">
                  <c:v>777.88</c:v>
                </c:pt>
                <c:pt idx="3">
                  <c:v>2483.4</c:v>
                </c:pt>
                <c:pt idx="4">
                  <c:v>257.42</c:v>
                </c:pt>
              </c:numCache>
            </c:numRef>
          </c:val>
          <c:extLst>
            <c:ext xmlns:c16="http://schemas.microsoft.com/office/drawing/2014/chart" uri="{C3380CC4-5D6E-409C-BE32-E72D297353CC}">
              <c16:uniqueId val="{00000000-2BE9-4A8E-9030-94360802D78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2BE9-4A8E-9030-94360802D78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45" sqref="BL45:BZ4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福島県　新地町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法非適用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7581</v>
      </c>
      <c r="AM8" s="36"/>
      <c r="AN8" s="36"/>
      <c r="AO8" s="36"/>
      <c r="AP8" s="36"/>
      <c r="AQ8" s="36"/>
      <c r="AR8" s="36"/>
      <c r="AS8" s="36"/>
      <c r="AT8" s="37">
        <f>データ!T6</f>
        <v>276.83</v>
      </c>
      <c r="AU8" s="37"/>
      <c r="AV8" s="37"/>
      <c r="AW8" s="37"/>
      <c r="AX8" s="37"/>
      <c r="AY8" s="37"/>
      <c r="AZ8" s="37"/>
      <c r="BA8" s="37"/>
      <c r="BB8" s="37">
        <f>データ!U6</f>
        <v>27.39</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t="str">
        <f>データ!O6</f>
        <v>該当数値なし</v>
      </c>
      <c r="J10" s="37"/>
      <c r="K10" s="37"/>
      <c r="L10" s="37"/>
      <c r="M10" s="37"/>
      <c r="N10" s="37"/>
      <c r="O10" s="37"/>
      <c r="P10" s="37">
        <f>データ!P6</f>
        <v>48.32</v>
      </c>
      <c r="Q10" s="37"/>
      <c r="R10" s="37"/>
      <c r="S10" s="37"/>
      <c r="T10" s="37"/>
      <c r="U10" s="37"/>
      <c r="V10" s="37"/>
      <c r="W10" s="37">
        <f>データ!Q6</f>
        <v>96.19</v>
      </c>
      <c r="X10" s="37"/>
      <c r="Y10" s="37"/>
      <c r="Z10" s="37"/>
      <c r="AA10" s="37"/>
      <c r="AB10" s="37"/>
      <c r="AC10" s="37"/>
      <c r="AD10" s="36">
        <f>データ!R6</f>
        <v>2860</v>
      </c>
      <c r="AE10" s="36"/>
      <c r="AF10" s="36"/>
      <c r="AG10" s="36"/>
      <c r="AH10" s="36"/>
      <c r="AI10" s="36"/>
      <c r="AJ10" s="36"/>
      <c r="AK10" s="2"/>
      <c r="AL10" s="36">
        <f>データ!V6</f>
        <v>3646</v>
      </c>
      <c r="AM10" s="36"/>
      <c r="AN10" s="36"/>
      <c r="AO10" s="36"/>
      <c r="AP10" s="36"/>
      <c r="AQ10" s="36"/>
      <c r="AR10" s="36"/>
      <c r="AS10" s="36"/>
      <c r="AT10" s="37">
        <f>データ!W6</f>
        <v>2.7</v>
      </c>
      <c r="AU10" s="37"/>
      <c r="AV10" s="37"/>
      <c r="AW10" s="37"/>
      <c r="AX10" s="37"/>
      <c r="AY10" s="37"/>
      <c r="AZ10" s="37"/>
      <c r="BA10" s="37"/>
      <c r="BB10" s="37">
        <f>データ!X6</f>
        <v>1350.37</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120</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118</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119</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【1,156.82】</v>
      </c>
      <c r="I86" s="12" t="str">
        <f>データ!CA6</f>
        <v>【75.33】</v>
      </c>
      <c r="J86" s="12" t="str">
        <f>データ!CL6</f>
        <v>【215.73】</v>
      </c>
      <c r="K86" s="12" t="str">
        <f>データ!CW6</f>
        <v>【43.28】</v>
      </c>
      <c r="L86" s="12" t="str">
        <f>データ!DH6</f>
        <v>【86.21】</v>
      </c>
      <c r="M86" s="12" t="s">
        <v>44</v>
      </c>
      <c r="N86" s="12" t="s">
        <v>44</v>
      </c>
      <c r="O86" s="12" t="str">
        <f>データ!EO6</f>
        <v>【0.11】</v>
      </c>
    </row>
  </sheetData>
  <sheetProtection algorithmName="SHA-512" hashValue="+JwQY1ei6p7L+6rv03clUftQqUwXqz25BNWg5Qi+y6wafVQSuhEtebcDJ8omzAE4i0x2LaRDFeDrzHX/yNOsqA==" saltValue="kHBDE8fpx0T4y8FrapmSi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75612</v>
      </c>
      <c r="D6" s="19">
        <f t="shared" si="3"/>
        <v>47</v>
      </c>
      <c r="E6" s="19">
        <f t="shared" si="3"/>
        <v>17</v>
      </c>
      <c r="F6" s="19">
        <f t="shared" si="3"/>
        <v>4</v>
      </c>
      <c r="G6" s="19">
        <f t="shared" si="3"/>
        <v>0</v>
      </c>
      <c r="H6" s="19" t="str">
        <f t="shared" si="3"/>
        <v>福島県　新地町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48.32</v>
      </c>
      <c r="Q6" s="20">
        <f t="shared" si="3"/>
        <v>96.19</v>
      </c>
      <c r="R6" s="20">
        <f t="shared" si="3"/>
        <v>2860</v>
      </c>
      <c r="S6" s="20">
        <f t="shared" si="3"/>
        <v>7581</v>
      </c>
      <c r="T6" s="20">
        <f t="shared" si="3"/>
        <v>276.83</v>
      </c>
      <c r="U6" s="20">
        <f t="shared" si="3"/>
        <v>27.39</v>
      </c>
      <c r="V6" s="20">
        <f t="shared" si="3"/>
        <v>3646</v>
      </c>
      <c r="W6" s="20">
        <f t="shared" si="3"/>
        <v>2.7</v>
      </c>
      <c r="X6" s="20">
        <f t="shared" si="3"/>
        <v>1350.37</v>
      </c>
      <c r="Y6" s="21">
        <f>IF(Y7="",NA(),Y7)</f>
        <v>107.32</v>
      </c>
      <c r="Z6" s="21">
        <f t="shared" ref="Z6:AH6" si="4">IF(Z7="",NA(),Z7)</f>
        <v>99.6</v>
      </c>
      <c r="AA6" s="21">
        <f t="shared" si="4"/>
        <v>101.69</v>
      </c>
      <c r="AB6" s="21">
        <f t="shared" si="4"/>
        <v>63.25</v>
      </c>
      <c r="AC6" s="21">
        <f t="shared" si="4"/>
        <v>59.9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1">
        <f t="shared" ref="BG6:BO6" si="7">IF(BG7="",NA(),BG7)</f>
        <v>2937.49</v>
      </c>
      <c r="BH6" s="20">
        <f t="shared" si="7"/>
        <v>0</v>
      </c>
      <c r="BI6" s="20">
        <f t="shared" si="7"/>
        <v>0</v>
      </c>
      <c r="BJ6" s="20">
        <f t="shared" si="7"/>
        <v>0</v>
      </c>
      <c r="BK6" s="21">
        <f t="shared" si="7"/>
        <v>1206.79</v>
      </c>
      <c r="BL6" s="21">
        <f t="shared" si="7"/>
        <v>1258.43</v>
      </c>
      <c r="BM6" s="21">
        <f t="shared" si="7"/>
        <v>1163.75</v>
      </c>
      <c r="BN6" s="21">
        <f t="shared" si="7"/>
        <v>1195.47</v>
      </c>
      <c r="BO6" s="21">
        <f t="shared" si="7"/>
        <v>1168.69</v>
      </c>
      <c r="BP6" s="20" t="str">
        <f>IF(BP7="","",IF(BP7="-","【-】","【"&amp;SUBSTITUTE(TEXT(BP7,"#,##0.00"),"-","△")&amp;"】"))</f>
        <v>【1,156.82】</v>
      </c>
      <c r="BQ6" s="21">
        <f>IF(BQ7="",NA(),BQ7)</f>
        <v>83.86</v>
      </c>
      <c r="BR6" s="21">
        <f t="shared" ref="BR6:BZ6" si="8">IF(BR7="",NA(),BR7)</f>
        <v>22.05</v>
      </c>
      <c r="BS6" s="21">
        <f t="shared" si="8"/>
        <v>19.13</v>
      </c>
      <c r="BT6" s="21">
        <f t="shared" si="8"/>
        <v>6.03</v>
      </c>
      <c r="BU6" s="21">
        <f t="shared" si="8"/>
        <v>48.14</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176.72</v>
      </c>
      <c r="CC6" s="21">
        <f t="shared" ref="CC6:CK6" si="9">IF(CC7="",NA(),CC7)</f>
        <v>676.85</v>
      </c>
      <c r="CD6" s="21">
        <f t="shared" si="9"/>
        <v>777.88</v>
      </c>
      <c r="CE6" s="21">
        <f t="shared" si="9"/>
        <v>2483.4</v>
      </c>
      <c r="CF6" s="21">
        <f t="shared" si="9"/>
        <v>257.42</v>
      </c>
      <c r="CG6" s="21">
        <f t="shared" si="9"/>
        <v>228.47</v>
      </c>
      <c r="CH6" s="21">
        <f t="shared" si="9"/>
        <v>224.88</v>
      </c>
      <c r="CI6" s="21">
        <f t="shared" si="9"/>
        <v>228.64</v>
      </c>
      <c r="CJ6" s="21">
        <f t="shared" si="9"/>
        <v>239.46</v>
      </c>
      <c r="CK6" s="21">
        <f t="shared" si="9"/>
        <v>233.15</v>
      </c>
      <c r="CL6" s="20" t="str">
        <f>IF(CL7="","",IF(CL7="-","【-】","【"&amp;SUBSTITUTE(TEXT(CL7,"#,##0.00"),"-","△")&amp;"】"))</f>
        <v>【215.73】</v>
      </c>
      <c r="CM6" s="21">
        <f>IF(CM7="",NA(),CM7)</f>
        <v>38.33</v>
      </c>
      <c r="CN6" s="21">
        <f t="shared" ref="CN6:CV6" si="10">IF(CN7="",NA(),CN7)</f>
        <v>40</v>
      </c>
      <c r="CO6" s="21">
        <f t="shared" si="10"/>
        <v>39.549999999999997</v>
      </c>
      <c r="CP6" s="21">
        <f t="shared" si="10"/>
        <v>34.04</v>
      </c>
      <c r="CQ6" s="21">
        <f t="shared" si="10"/>
        <v>36.65</v>
      </c>
      <c r="CR6" s="21">
        <f t="shared" si="10"/>
        <v>42.47</v>
      </c>
      <c r="CS6" s="21">
        <f t="shared" si="10"/>
        <v>42.4</v>
      </c>
      <c r="CT6" s="21">
        <f t="shared" si="10"/>
        <v>42.28</v>
      </c>
      <c r="CU6" s="21">
        <f t="shared" si="10"/>
        <v>41.06</v>
      </c>
      <c r="CV6" s="21">
        <f t="shared" si="10"/>
        <v>42.09</v>
      </c>
      <c r="CW6" s="20" t="str">
        <f>IF(CW7="","",IF(CW7="-","【-】","【"&amp;SUBSTITUTE(TEXT(CW7,"#,##0.00"),"-","△")&amp;"】"))</f>
        <v>【43.28】</v>
      </c>
      <c r="CX6" s="21">
        <f>IF(CX7="",NA(),CX7)</f>
        <v>83.55</v>
      </c>
      <c r="CY6" s="21">
        <f t="shared" ref="CY6:DG6" si="11">IF(CY7="",NA(),CY7)</f>
        <v>85.71</v>
      </c>
      <c r="CZ6" s="21">
        <f t="shared" si="11"/>
        <v>86.37</v>
      </c>
      <c r="DA6" s="21">
        <f t="shared" si="11"/>
        <v>86.73</v>
      </c>
      <c r="DB6" s="21">
        <f t="shared" si="11"/>
        <v>88.1</v>
      </c>
      <c r="DC6" s="21">
        <f t="shared" si="11"/>
        <v>83.75</v>
      </c>
      <c r="DD6" s="21">
        <f t="shared" si="11"/>
        <v>84.19</v>
      </c>
      <c r="DE6" s="21">
        <f t="shared" si="11"/>
        <v>84.34</v>
      </c>
      <c r="DF6" s="21">
        <f t="shared" si="11"/>
        <v>84.34</v>
      </c>
      <c r="DG6" s="21">
        <f t="shared" si="11"/>
        <v>84.73</v>
      </c>
      <c r="DH6" s="20" t="str">
        <f>IF(DH7="","",IF(DH7="-","【-】","【"&amp;SUBSTITUTE(TEXT(DH7,"#,##0.00"),"-","△")&amp;"】"))</f>
        <v>【86.21】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5" s="22" customFormat="1" x14ac:dyDescent="0.2">
      <c r="A7" s="14"/>
      <c r="B7" s="23">
        <v>2023</v>
      </c>
      <c r="C7" s="23">
        <v>75612</v>
      </c>
      <c r="D7" s="23">
        <v>47</v>
      </c>
      <c r="E7" s="23">
        <v>17</v>
      </c>
      <c r="F7" s="23">
        <v>4</v>
      </c>
      <c r="G7" s="23">
        <v>0</v>
      </c>
      <c r="H7" s="23" t="s">
        <v>98</v>
      </c>
      <c r="I7" s="23" t="s">
        <v>99</v>
      </c>
      <c r="J7" s="23" t="s">
        <v>100</v>
      </c>
      <c r="K7" s="23" t="s">
        <v>101</v>
      </c>
      <c r="L7" s="23" t="s">
        <v>102</v>
      </c>
      <c r="M7" s="23" t="s">
        <v>103</v>
      </c>
      <c r="N7" s="24" t="s">
        <v>104</v>
      </c>
      <c r="O7" s="24" t="s">
        <v>105</v>
      </c>
      <c r="P7" s="24">
        <v>48.32</v>
      </c>
      <c r="Q7" s="24">
        <v>96.19</v>
      </c>
      <c r="R7" s="24">
        <v>2860</v>
      </c>
      <c r="S7" s="24">
        <v>7581</v>
      </c>
      <c r="T7" s="24">
        <v>276.83</v>
      </c>
      <c r="U7" s="24">
        <v>27.39</v>
      </c>
      <c r="V7" s="24">
        <v>3646</v>
      </c>
      <c r="W7" s="24">
        <v>2.7</v>
      </c>
      <c r="X7" s="24">
        <v>1350.37</v>
      </c>
      <c r="Y7" s="24">
        <v>107.32</v>
      </c>
      <c r="Z7" s="24">
        <v>99.6</v>
      </c>
      <c r="AA7" s="24">
        <v>101.69</v>
      </c>
      <c r="AB7" s="24">
        <v>63.25</v>
      </c>
      <c r="AC7" s="24">
        <v>59.9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2937.49</v>
      </c>
      <c r="BH7" s="24">
        <v>0</v>
      </c>
      <c r="BI7" s="24">
        <v>0</v>
      </c>
      <c r="BJ7" s="24">
        <v>0</v>
      </c>
      <c r="BK7" s="24">
        <v>1206.79</v>
      </c>
      <c r="BL7" s="24">
        <v>1258.43</v>
      </c>
      <c r="BM7" s="24">
        <v>1163.75</v>
      </c>
      <c r="BN7" s="24">
        <v>1195.47</v>
      </c>
      <c r="BO7" s="24">
        <v>1168.69</v>
      </c>
      <c r="BP7" s="24">
        <v>1156.82</v>
      </c>
      <c r="BQ7" s="24">
        <v>83.86</v>
      </c>
      <c r="BR7" s="24">
        <v>22.05</v>
      </c>
      <c r="BS7" s="24">
        <v>19.13</v>
      </c>
      <c r="BT7" s="24">
        <v>6.03</v>
      </c>
      <c r="BU7" s="24">
        <v>48.14</v>
      </c>
      <c r="BV7" s="24">
        <v>71.84</v>
      </c>
      <c r="BW7" s="24">
        <v>73.36</v>
      </c>
      <c r="BX7" s="24">
        <v>72.599999999999994</v>
      </c>
      <c r="BY7" s="24">
        <v>69.430000000000007</v>
      </c>
      <c r="BZ7" s="24">
        <v>70.709999999999994</v>
      </c>
      <c r="CA7" s="24">
        <v>75.33</v>
      </c>
      <c r="CB7" s="24">
        <v>176.72</v>
      </c>
      <c r="CC7" s="24">
        <v>676.85</v>
      </c>
      <c r="CD7" s="24">
        <v>777.88</v>
      </c>
      <c r="CE7" s="24">
        <v>2483.4</v>
      </c>
      <c r="CF7" s="24">
        <v>257.42</v>
      </c>
      <c r="CG7" s="24">
        <v>228.47</v>
      </c>
      <c r="CH7" s="24">
        <v>224.88</v>
      </c>
      <c r="CI7" s="24">
        <v>228.64</v>
      </c>
      <c r="CJ7" s="24">
        <v>239.46</v>
      </c>
      <c r="CK7" s="24">
        <v>233.15</v>
      </c>
      <c r="CL7" s="24">
        <v>215.73</v>
      </c>
      <c r="CM7" s="24">
        <v>38.33</v>
      </c>
      <c r="CN7" s="24">
        <v>40</v>
      </c>
      <c r="CO7" s="24">
        <v>39.549999999999997</v>
      </c>
      <c r="CP7" s="24">
        <v>34.04</v>
      </c>
      <c r="CQ7" s="24">
        <v>36.65</v>
      </c>
      <c r="CR7" s="24">
        <v>42.47</v>
      </c>
      <c r="CS7" s="24">
        <v>42.4</v>
      </c>
      <c r="CT7" s="24">
        <v>42.28</v>
      </c>
      <c r="CU7" s="24">
        <v>41.06</v>
      </c>
      <c r="CV7" s="24">
        <v>42.09</v>
      </c>
      <c r="CW7" s="24">
        <v>43.28</v>
      </c>
      <c r="CX7" s="24">
        <v>83.55</v>
      </c>
      <c r="CY7" s="24">
        <v>85.71</v>
      </c>
      <c r="CZ7" s="24">
        <v>86.37</v>
      </c>
      <c r="DA7" s="24">
        <v>86.73</v>
      </c>
      <c r="DB7" s="24">
        <v>88.1</v>
      </c>
      <c r="DC7" s="24">
        <v>83.75</v>
      </c>
      <c r="DD7" s="24">
        <v>84.19</v>
      </c>
      <c r="DE7" s="24">
        <v>84.34</v>
      </c>
      <c r="DF7" s="24">
        <v>84.34</v>
      </c>
      <c r="DG7" s="24">
        <v>84.73</v>
      </c>
      <c r="DH7" s="24">
        <v>86.21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0.36</v>
      </c>
      <c r="EK7" s="24">
        <v>0.39</v>
      </c>
      <c r="EL7" s="24">
        <v>0.1</v>
      </c>
      <c r="EM7" s="24">
        <v>0.08</v>
      </c>
      <c r="EN7" s="24">
        <v>0.06</v>
      </c>
      <c r="EO7" s="24">
        <v>0.11</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115</v>
      </c>
      <c r="E13" t="s">
        <v>114</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鴫原 絵梨香</cp:lastModifiedBy>
  <dcterms:created xsi:type="dcterms:W3CDTF">2024-12-19T01:40:15Z</dcterms:created>
  <dcterms:modified xsi:type="dcterms:W3CDTF">2025-03-05T04:14:26Z</dcterms:modified>
  <cp:category/>
</cp:coreProperties>
</file>