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049_下水道係\022_経営比較分析表\令和5年度決算\"/>
    </mc:Choice>
  </mc:AlternateContent>
  <workbookProtection workbookAlgorithmName="SHA-512" workbookHashValue="qzAOTCfzmpMKyX80Cv6lP0FvyE9jXAlMlWqy4pRrxUjd/ioXrMuwCmaPMRw4PWBs2g01sqPqf9+iWbaTg81uMw==" workbookSaltValue="XAz89wa2mD1Ag/E1A8ywxA==" workbookSpinCount="100000" lockStructure="1"/>
  <bookViews>
    <workbookView xWindow="0" yWindow="0" windowWidth="28800" windowHeight="12090"/>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6" i="4" s="1"/>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6" i="4"/>
  <c r="I86" i="4"/>
  <c r="H86" i="4"/>
  <c r="E86" i="4"/>
  <c r="AT10" i="4"/>
  <c r="AL10" i="4"/>
  <c r="I10" i="4"/>
  <c r="AL8" i="4"/>
  <c r="P8" i="4"/>
  <c r="I8" i="4"/>
</calcChain>
</file>

<file path=xl/sharedStrings.xml><?xml version="1.0" encoding="utf-8"?>
<sst xmlns="http://schemas.openxmlformats.org/spreadsheetml/2006/main" count="249" uniqueCount="121">
  <si>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</si>
  <si>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</si>
  <si>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</si>
  <si>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</si>
  <si>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</si>
  <si>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</si>
  <si>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</si>
  <si>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</si>
  <si>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</si>
  <si>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</si>
  <si>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</si>
  <si>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</si>
  <si>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</si>
  <si>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</si>
  <si>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</si>
  <si>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</si>
  <si>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</si>
  <si>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</si>
  <si>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</si>
  <si>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</si>
  <si>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</si>
  <si>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</si>
  <si>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</si>
  <si>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</si>
  <si>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</si>
  <si>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</si>
  <si>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</si>
  <si>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</si>
  <si>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</si>
  <si>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</si>
  <si>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</si>
  <si>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</si>
  <si>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</si>
  <si>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</si>
  <si>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</si>
  <si>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</si>
  <si>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</si>
  <si>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</si>
  <si>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</si>
  <si>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</si>
  <si>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</si>
  <si>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</si>
  <si>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</si>
  <si>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</si>
  <si>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</si>
  <si>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</si>
  <si>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</si>
  <si>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</si>
  <si>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</si>
  <si>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</si>
  <si>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</si>
  <si>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</si>
  <si>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</si>
  <si>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</si>
  <si>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</si>
  <si>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</si>
  <si>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</si>
  <si>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</si>
  <si>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</si>
  <si>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</si>
  <si>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</si>
  <si>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</si>
  <si>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</si>
  <si>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</si>
  <si>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</si>
  <si>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</si>
  <si>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</si>
  <si>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</si>
  <si>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</si>
  <si>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</si>
  <si>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</si>
  <si>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</si>
  <si>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</si>
  <si>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</si>
  <si>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</si>
  <si>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</si>
  <si>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</si>
  <si>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</si>
  <si>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</si>
  <si>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</si>
  <si>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</si>
  <si>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</si>
  <si>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</si>
  <si>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</si>
  <si>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</si>
  <si>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</si>
  <si>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</si>
  <si>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</si>
  <si>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</si>
  <si>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</si>
  <si>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</si>
  <si>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</si>
  <si>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</si>
  <si>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</si>
  <si>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</si>
  <si>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</si>
  <si>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</si>
  <si>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</si>
  <si>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</si>
  <si>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富岡町</t>
  </si>
  <si>
    <t>法非適用</t>
  </si>
  <si>
    <t>下水道事業</t>
  </si>
  <si>
    <t>公共下水道</t>
  </si>
  <si>
    <t>Cd1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</si>
  <si>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</si>
  <si>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</si>
  <si>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</si>
  <si>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</si>
  <si>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</si>
  <si>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</si>
  <si>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</si>
  <si>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</si>
  <si>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</si>
  <si>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</si>
  <si>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</si>
  <si>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</si>
  <si>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"R"dd</t>
    <phoneticPr fontId="4"/>
  </si>
  <si>
    <t>←書式設定</t>
    <rPh sb="1" eb="3">
      <t>ショシキ</t>
    </rPh>
    <rPh sb="3" eb="5">
      <t>セッテイ</t>
    </rPh>
    <phoneticPr fontId="4"/>
  </si>
  <si>
    <t>当町は町内居住者が以前の1割程度まで激減していることから、経営の健全性・効率性評価の指標となる各数値は低く、健全性は低い状態にある。
緩やかな人口増加傾向は確認できるものの、経営の効率性向上に結び付くレベルではなく、現在施設の統廃合等により効率化を進めている状況である。
統廃合等事業を進めていることにより、今後汚水処理原価の数値が改善されることを目指す。
これらの効率化へ向けた取組みによる効果を分析し、更なる費用削減を進めながら、使用料改定等の検討が必要な状況である。</t>
    <rPh sb="0" eb="2">
      <t>トウマチ</t>
    </rPh>
    <rPh sb="3" eb="5">
      <t>チョウナイ</t>
    </rPh>
    <rPh sb="5" eb="8">
      <t>キョジュウシャ</t>
    </rPh>
    <rPh sb="9" eb="11">
      <t>イゼン</t>
    </rPh>
    <rPh sb="13" eb="14">
      <t>ワリ</t>
    </rPh>
    <rPh sb="14" eb="16">
      <t>テイド</t>
    </rPh>
    <rPh sb="18" eb="20">
      <t>ゲキゲン</t>
    </rPh>
    <rPh sb="29" eb="31">
      <t>ケイエイ</t>
    </rPh>
    <rPh sb="32" eb="35">
      <t>ケンゼンセイ</t>
    </rPh>
    <rPh sb="36" eb="39">
      <t>コウリツセイ</t>
    </rPh>
    <rPh sb="39" eb="41">
      <t>ヒョウカ</t>
    </rPh>
    <rPh sb="42" eb="44">
      <t>シヒョウ</t>
    </rPh>
    <rPh sb="51" eb="52">
      <t>ヒク</t>
    </rPh>
    <rPh sb="54" eb="57">
      <t>ケンゼンセイ</t>
    </rPh>
    <rPh sb="58" eb="59">
      <t>ヒク</t>
    </rPh>
    <rPh sb="60" eb="62">
      <t>ジョウタイ</t>
    </rPh>
    <rPh sb="67" eb="68">
      <t>ユル</t>
    </rPh>
    <rPh sb="71" eb="73">
      <t>ジンコウ</t>
    </rPh>
    <rPh sb="73" eb="75">
      <t>ゾウカ</t>
    </rPh>
    <rPh sb="75" eb="77">
      <t>ケイコウ</t>
    </rPh>
    <rPh sb="78" eb="80">
      <t>カクニン</t>
    </rPh>
    <rPh sb="87" eb="89">
      <t>ケイエイ</t>
    </rPh>
    <rPh sb="90" eb="93">
      <t>コウリツセイ</t>
    </rPh>
    <rPh sb="93" eb="95">
      <t>コウジョウ</t>
    </rPh>
    <rPh sb="96" eb="97">
      <t>ムス</t>
    </rPh>
    <rPh sb="98" eb="99">
      <t>ツ</t>
    </rPh>
    <rPh sb="108" eb="110">
      <t>ゲンザイ</t>
    </rPh>
    <rPh sb="110" eb="112">
      <t>シセツ</t>
    </rPh>
    <rPh sb="113" eb="116">
      <t>トウハイゴウ</t>
    </rPh>
    <rPh sb="116" eb="117">
      <t>トウ</t>
    </rPh>
    <rPh sb="120" eb="123">
      <t>コウリツカ</t>
    </rPh>
    <rPh sb="124" eb="125">
      <t>スス</t>
    </rPh>
    <rPh sb="129" eb="131">
      <t>ジョウキョウ</t>
    </rPh>
    <rPh sb="136" eb="139">
      <t>トウハイゴウ</t>
    </rPh>
    <rPh sb="139" eb="140">
      <t>トウ</t>
    </rPh>
    <rPh sb="140" eb="142">
      <t>ジギョウ</t>
    </rPh>
    <rPh sb="143" eb="144">
      <t>スス</t>
    </rPh>
    <rPh sb="154" eb="156">
      <t>コンゴ</t>
    </rPh>
    <rPh sb="156" eb="158">
      <t>オスイ</t>
    </rPh>
    <rPh sb="158" eb="160">
      <t>ショリ</t>
    </rPh>
    <rPh sb="160" eb="162">
      <t>ゲンカ</t>
    </rPh>
    <rPh sb="163" eb="165">
      <t>スウチ</t>
    </rPh>
    <rPh sb="166" eb="168">
      <t>カイゼン</t>
    </rPh>
    <rPh sb="174" eb="176">
      <t>メザ</t>
    </rPh>
    <rPh sb="183" eb="186">
      <t>コウリツカ</t>
    </rPh>
    <rPh sb="187" eb="188">
      <t>ム</t>
    </rPh>
    <rPh sb="190" eb="192">
      <t>トリク</t>
    </rPh>
    <rPh sb="196" eb="198">
      <t>コウカ</t>
    </rPh>
    <rPh sb="199" eb="201">
      <t>ブンセキ</t>
    </rPh>
    <rPh sb="203" eb="204">
      <t>サラ</t>
    </rPh>
    <rPh sb="206" eb="208">
      <t>ヒヨウ</t>
    </rPh>
    <rPh sb="208" eb="210">
      <t>サクゲン</t>
    </rPh>
    <rPh sb="211" eb="212">
      <t>スス</t>
    </rPh>
    <rPh sb="217" eb="220">
      <t>シヨウリョウ</t>
    </rPh>
    <rPh sb="220" eb="222">
      <t>カイテイ</t>
    </rPh>
    <rPh sb="222" eb="223">
      <t>トウ</t>
    </rPh>
    <rPh sb="224" eb="226">
      <t>ケントウ</t>
    </rPh>
    <rPh sb="227" eb="229">
      <t>ヒツヨウ</t>
    </rPh>
    <rPh sb="230" eb="232">
      <t>ジョウキョウ</t>
    </rPh>
    <phoneticPr fontId="4"/>
  </si>
  <si>
    <t>人口減少やこれに伴う使用料収入減に対応できる安定した経営基盤の確立を目指し、他事業との共同処理や近隣の自治体と施設の広域的な管理体制や汚泥処理の共同化を実現するなど、経営の効率化を図っていく。
令和5年度に特定環境保全公共下水道（蛇谷須処理区）を公共下水道に接続して統合、さらに令和8年度に農業集落排水処理施設（上手岡地区）を公共下水道に接続して統合し、施設の維持管理の効率化を図る予定としている。
また、処理場の運転管理等業務委託の広域化、及び汚泥処理の共同化について、近隣自治体と連携を図りながら、最適化を目指していく。
これらの取組みを確実に進捗させるとともに、使用料改定の必要性について検討する。</t>
    <rPh sb="0" eb="2">
      <t>ジンコウ</t>
    </rPh>
    <rPh sb="2" eb="4">
      <t>ゲンショウ</t>
    </rPh>
    <rPh sb="8" eb="9">
      <t>トモナ</t>
    </rPh>
    <rPh sb="10" eb="13">
      <t>シヨウリョウ</t>
    </rPh>
    <rPh sb="13" eb="15">
      <t>シュウニュウ</t>
    </rPh>
    <rPh sb="15" eb="16">
      <t>ゲン</t>
    </rPh>
    <rPh sb="17" eb="19">
      <t>タイオウ</t>
    </rPh>
    <rPh sb="22" eb="24">
      <t>アンテイ</t>
    </rPh>
    <rPh sb="26" eb="28">
      <t>ケイエイ</t>
    </rPh>
    <rPh sb="28" eb="30">
      <t>キバン</t>
    </rPh>
    <rPh sb="31" eb="33">
      <t>カクリツ</t>
    </rPh>
    <rPh sb="34" eb="36">
      <t>メザ</t>
    </rPh>
    <rPh sb="38" eb="39">
      <t>タ</t>
    </rPh>
    <rPh sb="39" eb="41">
      <t>ジギョウ</t>
    </rPh>
    <rPh sb="43" eb="45">
      <t>キョウドウ</t>
    </rPh>
    <rPh sb="45" eb="47">
      <t>ショリ</t>
    </rPh>
    <rPh sb="48" eb="50">
      <t>キンリン</t>
    </rPh>
    <rPh sb="51" eb="54">
      <t>ジチタイ</t>
    </rPh>
    <rPh sb="55" eb="57">
      <t>シセツ</t>
    </rPh>
    <rPh sb="58" eb="61">
      <t>コウイキテキ</t>
    </rPh>
    <rPh sb="62" eb="64">
      <t>カンリ</t>
    </rPh>
    <rPh sb="64" eb="66">
      <t>タイセイ</t>
    </rPh>
    <rPh sb="67" eb="69">
      <t>オデイ</t>
    </rPh>
    <rPh sb="69" eb="71">
      <t>ショリ</t>
    </rPh>
    <rPh sb="72" eb="75">
      <t>キョウドウカ</t>
    </rPh>
    <rPh sb="76" eb="78">
      <t>ジツゲン</t>
    </rPh>
    <rPh sb="83" eb="85">
      <t>ケイエイ</t>
    </rPh>
    <rPh sb="86" eb="89">
      <t>コウリツカ</t>
    </rPh>
    <rPh sb="90" eb="91">
      <t>ハカ</t>
    </rPh>
    <rPh sb="97" eb="99">
      <t>レイワ</t>
    </rPh>
    <rPh sb="100" eb="102">
      <t>ネンド</t>
    </rPh>
    <rPh sb="103" eb="105">
      <t>トクテイ</t>
    </rPh>
    <rPh sb="105" eb="107">
      <t>カンキョウ</t>
    </rPh>
    <rPh sb="107" eb="109">
      <t>ホゼン</t>
    </rPh>
    <rPh sb="109" eb="111">
      <t>コウキョウ</t>
    </rPh>
    <rPh sb="111" eb="114">
      <t>ゲスイドウ</t>
    </rPh>
    <rPh sb="115" eb="116">
      <t>ヘビ</t>
    </rPh>
    <rPh sb="116" eb="117">
      <t>タニ</t>
    </rPh>
    <phoneticPr fontId="4"/>
  </si>
  <si>
    <t>東日本大震災により被災した施設の災害復旧工事を行ったことにより、当該箇所の施設の更新が進んだものの、整備後30年以上経過している管渠等施設は数多く存在している。
今後はストックマネジメント計画に基づき施設・設備の更新を行う予定。
現時点では、処理施設の機械・電気設備に大きな不具合等が見られないことから、将来においても法令に基づく点検・調査なと維持管理に努め、施設・設備の長寿命化を図り、管渠改善率の向上も視野に更新費用の低減と平準化を図ることで持続可能な事業運営を目指す。</t>
    <rPh sb="0" eb="6">
      <t>ヒガシニホンダイシンサイ</t>
    </rPh>
    <rPh sb="9" eb="11">
      <t>ヒサイ</t>
    </rPh>
    <rPh sb="13" eb="15">
      <t>シセツ</t>
    </rPh>
    <rPh sb="16" eb="18">
      <t>サイガイ</t>
    </rPh>
    <rPh sb="18" eb="20">
      <t>フッキュウ</t>
    </rPh>
    <rPh sb="20" eb="22">
      <t>コウジ</t>
    </rPh>
    <rPh sb="23" eb="24">
      <t>オコナ</t>
    </rPh>
    <rPh sb="32" eb="34">
      <t>トウガイ</t>
    </rPh>
    <rPh sb="34" eb="36">
      <t>カショ</t>
    </rPh>
    <rPh sb="37" eb="39">
      <t>シセツ</t>
    </rPh>
    <rPh sb="40" eb="42">
      <t>コウシン</t>
    </rPh>
    <rPh sb="43" eb="44">
      <t>スス</t>
    </rPh>
    <rPh sb="50" eb="52">
      <t>セイビ</t>
    </rPh>
    <rPh sb="52" eb="53">
      <t>ゴ</t>
    </rPh>
    <rPh sb="55" eb="58">
      <t>ネンイジョウ</t>
    </rPh>
    <rPh sb="58" eb="60">
      <t>ケイカ</t>
    </rPh>
    <rPh sb="64" eb="66">
      <t>カンキョ</t>
    </rPh>
    <rPh sb="66" eb="67">
      <t>トウ</t>
    </rPh>
    <rPh sb="67" eb="69">
      <t>シセツ</t>
    </rPh>
    <rPh sb="70" eb="72">
      <t>カズオオ</t>
    </rPh>
    <rPh sb="73" eb="75">
      <t>ソンザイ</t>
    </rPh>
    <rPh sb="81" eb="83">
      <t>コンゴ</t>
    </rPh>
    <rPh sb="94" eb="96">
      <t>ケイカク</t>
    </rPh>
    <rPh sb="97" eb="98">
      <t>モト</t>
    </rPh>
    <rPh sb="100" eb="102">
      <t>シセツ</t>
    </rPh>
    <rPh sb="103" eb="105">
      <t>セツビ</t>
    </rPh>
    <rPh sb="106" eb="108">
      <t>コウシン</t>
    </rPh>
    <rPh sb="109" eb="110">
      <t>オコナ</t>
    </rPh>
    <rPh sb="111" eb="113">
      <t>ヨテイ</t>
    </rPh>
    <rPh sb="115" eb="118">
      <t>ゲンジテン</t>
    </rPh>
    <rPh sb="121" eb="123">
      <t>ショリ</t>
    </rPh>
    <rPh sb="123" eb="125">
      <t>シセツ</t>
    </rPh>
    <rPh sb="126" eb="128">
      <t>キカイ</t>
    </rPh>
    <rPh sb="129" eb="131">
      <t>デンキ</t>
    </rPh>
    <rPh sb="131" eb="133">
      <t>セツビ</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</si>
</sst>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formatCode="#,##0.00;&quot;△&quot;#,##0.00;&quot;-&quot;">
                  <c:v>0</c:v>
                </c:pt>
                <c:pt idx="1">
                  <c:v>0</c:v>
                </c:pt>
                <c:pt idx="2">
                  <c:v>0</c:v>
                </c:pt>
                <c:pt idx="3">
                  <c:v>0</c:v>
                </c:pt>
                <c:pt idx="4">
                  <c:v>0</c:v>
                </c:pt>
              </c:numCache>
            </c:numRef>
          </c:val>
          <c:extLst>
            <c:ext xmlns:c16="http://schemas.microsoft.com/office/drawing/2014/chart" uri="{C3380CC4-5D6E-409C-BE32-E72D297353CC}">
              <c16:uniqueId val="{00000000-2152-4AFC-8CD5-87F8073BA964}"/>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0.32</c:v>
                </c:pt>
                <c:pt idx="2">
                  <c:v>0.1</c:v>
                </c:pt>
                <c:pt idx="3">
                  <c:v>7.0000000000000007E-2</c:v>
                </c:pt>
                <c:pt idx="4">
                  <c:v>0.06</c:v>
                </c:pt>
              </c:numCache>
            </c:numRef>
          </c:val>
          <c:smooth val="0"/>
          <c:extLst>
            <c:ext xmlns:c16="http://schemas.microsoft.com/office/drawing/2014/chart" uri="{C3380CC4-5D6E-409C-BE32-E72D297353CC}">
              <c16:uniqueId val="{00000001-2152-4AFC-8CD5-87F8073BA964}"/>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33.700000000000003</c:v>
                </c:pt>
                <c:pt idx="2">
                  <c:v>34.44</c:v>
                </c:pt>
                <c:pt idx="3">
                  <c:v>34.56</c:v>
                </c:pt>
                <c:pt idx="4">
                  <c:v>34.65</c:v>
                </c:pt>
              </c:numCache>
            </c:numRef>
          </c:val>
          <c:extLst>
            <c:ext xmlns:c16="http://schemas.microsoft.com/office/drawing/2014/chart" uri="{C3380CC4-5D6E-409C-BE32-E72D297353CC}">
              <c16:uniqueId val="{00000000-234E-4B61-AC7F-B1DD6B26DAA2}"/>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49.47</c:v>
                </c:pt>
                <c:pt idx="2">
                  <c:v>48.19</c:v>
                </c:pt>
                <c:pt idx="3">
                  <c:v>54.86</c:v>
                </c:pt>
                <c:pt idx="4">
                  <c:v>55.04</c:v>
                </c:pt>
              </c:numCache>
            </c:numRef>
          </c:val>
          <c:smooth val="0"/>
          <c:extLst>
            <c:ext xmlns:c16="http://schemas.microsoft.com/office/drawing/2014/chart" uri="{C3380CC4-5D6E-409C-BE32-E72D297353CC}">
              <c16:uniqueId val="{00000001-234E-4B61-AC7F-B1DD6B26DAA2}"/>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formatCode="#,##0.00;&quot;△&quot;#,##0.00;&quot;-&quot;">
                  <c:v>0</c:v>
                </c:pt>
                <c:pt idx="1">
                  <c:v>0</c:v>
                </c:pt>
                <c:pt idx="2">
                  <c:v>0</c:v>
                </c:pt>
                <c:pt idx="3">
                  <c:v>0</c:v>
                </c:pt>
                <c:pt idx="4" formatCode="#,##0.00;&quot;△&quot;#,##0.00;&quot;-&quot;">
                  <c:v>100</c:v>
                </c:pt>
              </c:numCache>
            </c:numRef>
          </c:val>
          <c:extLst>
            <c:ext xmlns:c16="http://schemas.microsoft.com/office/drawing/2014/chart" uri="{C3380CC4-5D6E-409C-BE32-E72D297353CC}">
              <c16:uniqueId val="{00000000-F81D-4A86-B49B-D5FEEB889538}"/>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82.06</c:v>
                </c:pt>
                <c:pt idx="2">
                  <c:v>82.26</c:v>
                </c:pt>
                <c:pt idx="3">
                  <c:v>91.37</c:v>
                </c:pt>
                <c:pt idx="4">
                  <c:v>91.92</c:v>
                </c:pt>
              </c:numCache>
            </c:numRef>
          </c:val>
          <c:smooth val="0"/>
          <c:extLst>
            <c:ext xmlns:c16="http://schemas.microsoft.com/office/drawing/2014/chart" uri="{C3380CC4-5D6E-409C-BE32-E72D297353CC}">
              <c16:uniqueId val="{00000001-F81D-4A86-B49B-D5FEEB889538}"/>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0</c:v>
                </c:pt>
                <c:pt idx="1">
                  <c:v>25.66</c:v>
                </c:pt>
                <c:pt idx="2">
                  <c:v>37.74</c:v>
                </c:pt>
                <c:pt idx="3">
                  <c:v>42.34</c:v>
                </c:pt>
                <c:pt idx="4">
                  <c:v>44.48</c:v>
                </c:pt>
              </c:numCache>
            </c:numRef>
          </c:val>
          <c:extLst>
            <c:ext xmlns:c16="http://schemas.microsoft.com/office/drawing/2014/chart" uri="{C3380CC4-5D6E-409C-BE32-E72D297353CC}">
              <c16:uniqueId val="{00000000-2357-46A7-832D-6B013DF32441}"/>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357-46A7-832D-6B013DF32441}"/>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337-4FD8-B4E8-76677C35AA4F}"/>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337-4FD8-B4E8-76677C35AA4F}"/>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0D1-429A-A338-9397C95BA5B0}"/>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0D1-429A-A338-9397C95BA5B0}"/>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018-4A8E-8601-9BA5D8D597FA}"/>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018-4A8E-8601-9BA5D8D597FA}"/>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80D-4EFF-8C53-2A23F9281AC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0D-4EFF-8C53-2A23F9281AC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formatCode="#,##0.00;&quot;△&quot;#,##0.00;&quot;-&quot;">
                  <c:v>0</c:v>
                </c:pt>
                <c:pt idx="1">
                  <c:v>0</c:v>
                </c:pt>
                <c:pt idx="2">
                  <c:v>0</c:v>
                </c:pt>
                <c:pt idx="3">
                  <c:v>0</c:v>
                </c:pt>
                <c:pt idx="4" formatCode="#,##0.00;&quot;△&quot;#,##0.00;&quot;-&quot;">
                  <c:v>1172.69</c:v>
                </c:pt>
              </c:numCache>
            </c:numRef>
          </c:val>
          <c:extLst>
            <c:ext xmlns:c16="http://schemas.microsoft.com/office/drawing/2014/chart" uri="{C3380CC4-5D6E-409C-BE32-E72D297353CC}">
              <c16:uniqueId val="{00000000-DBFC-4296-8C65-81734CABEAB2}"/>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1245.0999999999999</c:v>
                </c:pt>
                <c:pt idx="2">
                  <c:v>1108.8</c:v>
                </c:pt>
                <c:pt idx="3">
                  <c:v>742.08</c:v>
                </c:pt>
                <c:pt idx="4">
                  <c:v>730.84</c:v>
                </c:pt>
              </c:numCache>
            </c:numRef>
          </c:val>
          <c:smooth val="0"/>
          <c:extLst>
            <c:ext xmlns:c16="http://schemas.microsoft.com/office/drawing/2014/chart" uri="{C3380CC4-5D6E-409C-BE32-E72D297353CC}">
              <c16:uniqueId val="{00000001-DBFC-4296-8C65-81734CABEAB2}"/>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0</c:v>
                </c:pt>
                <c:pt idx="1">
                  <c:v>66.510000000000005</c:v>
                </c:pt>
                <c:pt idx="2">
                  <c:v>28.82</c:v>
                </c:pt>
                <c:pt idx="3">
                  <c:v>28.27</c:v>
                </c:pt>
                <c:pt idx="4">
                  <c:v>19.25</c:v>
                </c:pt>
              </c:numCache>
            </c:numRef>
          </c:val>
          <c:extLst>
            <c:ext xmlns:c16="http://schemas.microsoft.com/office/drawing/2014/chart" uri="{C3380CC4-5D6E-409C-BE32-E72D297353CC}">
              <c16:uniqueId val="{00000000-F85B-4840-B8BD-43EA0DEF4AB9}"/>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79.77</c:v>
                </c:pt>
                <c:pt idx="2">
                  <c:v>79.63</c:v>
                </c:pt>
                <c:pt idx="3">
                  <c:v>86.51</c:v>
                </c:pt>
                <c:pt idx="4">
                  <c:v>89.17</c:v>
                </c:pt>
              </c:numCache>
            </c:numRef>
          </c:val>
          <c:smooth val="0"/>
          <c:extLst>
            <c:ext xmlns:c16="http://schemas.microsoft.com/office/drawing/2014/chart" uri="{C3380CC4-5D6E-409C-BE32-E72D297353CC}">
              <c16:uniqueId val="{00000001-F85B-4840-B8BD-43EA0DEF4AB9}"/>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0</c:v>
                </c:pt>
                <c:pt idx="1">
                  <c:v>272.08999999999997</c:v>
                </c:pt>
                <c:pt idx="2">
                  <c:v>646.37</c:v>
                </c:pt>
                <c:pt idx="3">
                  <c:v>654.78</c:v>
                </c:pt>
                <c:pt idx="4">
                  <c:v>954.57</c:v>
                </c:pt>
              </c:numCache>
            </c:numRef>
          </c:val>
          <c:extLst>
            <c:ext xmlns:c16="http://schemas.microsoft.com/office/drawing/2014/chart" uri="{C3380CC4-5D6E-409C-BE32-E72D297353CC}">
              <c16:uniqueId val="{00000000-F4D6-40F1-A0D9-9CF15C9809E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214.56</c:v>
                </c:pt>
                <c:pt idx="2">
                  <c:v>213.66</c:v>
                </c:pt>
                <c:pt idx="3">
                  <c:v>188.24</c:v>
                </c:pt>
                <c:pt idx="4">
                  <c:v>184.85</c:v>
                </c:pt>
              </c:numCache>
            </c:numRef>
          </c:val>
          <c:smooth val="0"/>
          <c:extLst>
            <c:ext xmlns:c16="http://schemas.microsoft.com/office/drawing/2014/chart" uri="{C3380CC4-5D6E-409C-BE32-E72D297353CC}">
              <c16:uniqueId val="{00000001-F4D6-40F1-A0D9-9CF15C9809E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P28"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富岡町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4" t="str">
        <f>データ!I6</f>
        <v>法非適用</v>
      </c>
      <c r="C8" s="34"/>
      <c r="D8" s="34"/>
      <c r="E8" s="34"/>
      <c r="F8" s="34"/>
      <c r="G8" s="34"/>
      <c r="H8" s="34"/>
      <c r="I8" s="34" t="str">
        <f>データ!J6</f>
        <v>下水道事業</v>
      </c>
      <c r="J8" s="34"/>
      <c r="K8" s="34"/>
      <c r="L8" s="34"/>
      <c r="M8" s="34"/>
      <c r="N8" s="34"/>
      <c r="O8" s="34"/>
      <c r="P8" s="34" t="str">
        <f>データ!K6</f>
        <v>公共下水道</v>
      </c>
      <c r="Q8" s="34"/>
      <c r="R8" s="34"/>
      <c r="S8" s="34"/>
      <c r="T8" s="34"/>
      <c r="U8" s="34"/>
      <c r="V8" s="34"/>
      <c r="W8" s="34" t="str">
        <f>データ!L6</f>
        <v>Cd1</v>
      </c>
      <c r="X8" s="34"/>
      <c r="Y8" s="34"/>
      <c r="Z8" s="34"/>
      <c r="AA8" s="34"/>
      <c r="AB8" s="34"/>
      <c r="AC8" s="34"/>
      <c r="AD8" s="35" t="str">
        <f>データ!$M$6</f>
        <v>非設置</v>
      </c>
      <c r="AE8" s="35"/>
      <c r="AF8" s="35"/>
      <c r="AG8" s="35"/>
      <c r="AH8" s="35"/>
      <c r="AI8" s="35"/>
      <c r="AJ8" s="35"/>
      <c r="AK8" s="3"/>
      <c r="AL8" s="36">
        <f>データ!S6</f>
        <v>11516</v>
      </c>
      <c r="AM8" s="36"/>
      <c r="AN8" s="36"/>
      <c r="AO8" s="36"/>
      <c r="AP8" s="36"/>
      <c r="AQ8" s="36"/>
      <c r="AR8" s="36"/>
      <c r="AS8" s="36"/>
      <c r="AT8" s="37">
        <f>データ!T6</f>
        <v>68.39</v>
      </c>
      <c r="AU8" s="37"/>
      <c r="AV8" s="37"/>
      <c r="AW8" s="37"/>
      <c r="AX8" s="37"/>
      <c r="AY8" s="37"/>
      <c r="AZ8" s="37"/>
      <c r="BA8" s="37"/>
      <c r="BB8" s="37">
        <f>データ!U6</f>
        <v>168.39</v>
      </c>
      <c r="BC8" s="37"/>
      <c r="BD8" s="37"/>
      <c r="BE8" s="37"/>
      <c r="BF8" s="37"/>
      <c r="BG8" s="37"/>
      <c r="BH8" s="37"/>
      <c r="BI8" s="37"/>
      <c r="BJ8" s="3"/>
      <c r="BK8" s="3"/>
      <c r="BL8" s="38" t="s">
        <v>10</v>
      </c>
      <c r="BM8" s="39"/>
      <c r="BN8" s="40" t="s">
        <v>11</v>
      </c>
      <c r="BO8" s="40"/>
      <c r="BP8" s="40"/>
      <c r="BQ8" s="40"/>
      <c r="BR8" s="40"/>
      <c r="BS8" s="40"/>
      <c r="BT8" s="40"/>
      <c r="BU8" s="40"/>
      <c r="BV8" s="40"/>
      <c r="BW8" s="40"/>
      <c r="BX8" s="40"/>
      <c r="BY8" s="41"/>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7" t="str">
        <f>データ!N6</f>
        <v>-</v>
      </c>
      <c r="C10" s="37"/>
      <c r="D10" s="37"/>
      <c r="E10" s="37"/>
      <c r="F10" s="37"/>
      <c r="G10" s="37"/>
      <c r="H10" s="37"/>
      <c r="I10" s="37" t="str">
        <f>データ!O6</f>
        <v>該当数値なし</v>
      </c>
      <c r="J10" s="37"/>
      <c r="K10" s="37"/>
      <c r="L10" s="37"/>
      <c r="M10" s="37"/>
      <c r="N10" s="37"/>
      <c r="O10" s="37"/>
      <c r="P10" s="37">
        <f>データ!P6</f>
        <v>53.15</v>
      </c>
      <c r="Q10" s="37"/>
      <c r="R10" s="37"/>
      <c r="S10" s="37"/>
      <c r="T10" s="37"/>
      <c r="U10" s="37"/>
      <c r="V10" s="37"/>
      <c r="W10" s="37">
        <f>データ!Q6</f>
        <v>50.48</v>
      </c>
      <c r="X10" s="37"/>
      <c r="Y10" s="37"/>
      <c r="Z10" s="37"/>
      <c r="AA10" s="37"/>
      <c r="AB10" s="37"/>
      <c r="AC10" s="37"/>
      <c r="AD10" s="36">
        <f>データ!R6</f>
        <v>2695</v>
      </c>
      <c r="AE10" s="36"/>
      <c r="AF10" s="36"/>
      <c r="AG10" s="36"/>
      <c r="AH10" s="36"/>
      <c r="AI10" s="36"/>
      <c r="AJ10" s="36"/>
      <c r="AK10" s="2"/>
      <c r="AL10" s="36">
        <f>データ!V6</f>
        <v>6063</v>
      </c>
      <c r="AM10" s="36"/>
      <c r="AN10" s="36"/>
      <c r="AO10" s="36"/>
      <c r="AP10" s="36"/>
      <c r="AQ10" s="36"/>
      <c r="AR10" s="36"/>
      <c r="AS10" s="36"/>
      <c r="AT10" s="37">
        <f>データ!W6</f>
        <v>3.16</v>
      </c>
      <c r="AU10" s="37"/>
      <c r="AV10" s="37"/>
      <c r="AW10" s="37"/>
      <c r="AX10" s="37"/>
      <c r="AY10" s="37"/>
      <c r="AZ10" s="37"/>
      <c r="BA10" s="37"/>
      <c r="BB10" s="37">
        <f>データ!X6</f>
        <v>1918.67</v>
      </c>
      <c r="BC10" s="37"/>
      <c r="BD10" s="37"/>
      <c r="BE10" s="37"/>
      <c r="BF10" s="37"/>
      <c r="BG10" s="37"/>
      <c r="BH10" s="37"/>
      <c r="BI10" s="37"/>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118</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120</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119</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43</v>
      </c>
      <c r="H86" s="12" t="str">
        <f>データ!BP6</f>
        <v>【630.82】</v>
      </c>
      <c r="I86" s="12" t="str">
        <f>データ!CA6</f>
        <v>【97.81】</v>
      </c>
      <c r="J86" s="12" t="str">
        <f>データ!CL6</f>
        <v>【138.75】</v>
      </c>
      <c r="K86" s="12" t="str">
        <f>データ!CW6</f>
        <v>【58.94】</v>
      </c>
      <c r="L86" s="12" t="str">
        <f>データ!DH6</f>
        <v>【95.91】</v>
      </c>
      <c r="M86" s="12" t="s">
        <v>44</v>
      </c>
      <c r="N86" s="12" t="s">
        <v>45</v>
      </c>
      <c r="O86" s="12" t="str">
        <f>データ!EO6</f>
        <v>【0.22】</v>
      </c>
    </row>
  </sheetData>
  <sheetProtection algorithmName="SHA-512" hashValue="pzVtrz7ZrqUvamUyMEOidB7lveF2kt0UUl8ttgHXj+WDawW1OGq8++O2mvVBcbOJtmmYVIb4kJ5gIpGiAq/iRQ==" saltValue="syuiGxSu8NPm8rhEKCN4Ag=="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46</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47</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48</v>
      </c>
      <c r="B3" s="15" t="s">
        <v>49</v>
      </c>
      <c r="C3" s="15" t="s">
        <v>50</v>
      </c>
      <c r="D3" s="15" t="s">
        <v>51</v>
      </c>
      <c r="E3" s="15" t="s">
        <v>52</v>
      </c>
      <c r="F3" s="15" t="s">
        <v>53</v>
      </c>
      <c r="G3" s="15" t="s">
        <v>54</v>
      </c>
      <c r="H3" s="72" t="s">
        <v>55</v>
      </c>
      <c r="I3" s="73"/>
      <c r="J3" s="73"/>
      <c r="K3" s="73"/>
      <c r="L3" s="73"/>
      <c r="M3" s="73"/>
      <c r="N3" s="73"/>
      <c r="O3" s="73"/>
      <c r="P3" s="73"/>
      <c r="Q3" s="73"/>
      <c r="R3" s="73"/>
      <c r="S3" s="73"/>
      <c r="T3" s="73"/>
      <c r="U3" s="73"/>
      <c r="V3" s="73"/>
      <c r="W3" s="73"/>
      <c r="X3" s="74"/>
      <c r="Y3" s="78" t="s">
        <v>56</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57</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15">
      <c r="A4" s="14" t="s">
        <v>58</v>
      </c>
      <c r="B4" s="16"/>
      <c r="C4" s="16"/>
      <c r="D4" s="16"/>
      <c r="E4" s="16"/>
      <c r="F4" s="16"/>
      <c r="G4" s="16"/>
      <c r="H4" s="75"/>
      <c r="I4" s="76"/>
      <c r="J4" s="76"/>
      <c r="K4" s="76"/>
      <c r="L4" s="76"/>
      <c r="M4" s="76"/>
      <c r="N4" s="76"/>
      <c r="O4" s="76"/>
      <c r="P4" s="76"/>
      <c r="Q4" s="76"/>
      <c r="R4" s="76"/>
      <c r="S4" s="76"/>
      <c r="T4" s="76"/>
      <c r="U4" s="76"/>
      <c r="V4" s="76"/>
      <c r="W4" s="76"/>
      <c r="X4" s="77"/>
      <c r="Y4" s="71" t="s">
        <v>59</v>
      </c>
      <c r="Z4" s="71"/>
      <c r="AA4" s="71"/>
      <c r="AB4" s="71"/>
      <c r="AC4" s="71"/>
      <c r="AD4" s="71"/>
      <c r="AE4" s="71"/>
      <c r="AF4" s="71"/>
      <c r="AG4" s="71"/>
      <c r="AH4" s="71"/>
      <c r="AI4" s="71"/>
      <c r="AJ4" s="71" t="s">
        <v>60</v>
      </c>
      <c r="AK4" s="71"/>
      <c r="AL4" s="71"/>
      <c r="AM4" s="71"/>
      <c r="AN4" s="71"/>
      <c r="AO4" s="71"/>
      <c r="AP4" s="71"/>
      <c r="AQ4" s="71"/>
      <c r="AR4" s="71"/>
      <c r="AS4" s="71"/>
      <c r="AT4" s="71"/>
      <c r="AU4" s="71" t="s">
        <v>61</v>
      </c>
      <c r="AV4" s="71"/>
      <c r="AW4" s="71"/>
      <c r="AX4" s="71"/>
      <c r="AY4" s="71"/>
      <c r="AZ4" s="71"/>
      <c r="BA4" s="71"/>
      <c r="BB4" s="71"/>
      <c r="BC4" s="71"/>
      <c r="BD4" s="71"/>
      <c r="BE4" s="71"/>
      <c r="BF4" s="71" t="s">
        <v>62</v>
      </c>
      <c r="BG4" s="71"/>
      <c r="BH4" s="71"/>
      <c r="BI4" s="71"/>
      <c r="BJ4" s="71"/>
      <c r="BK4" s="71"/>
      <c r="BL4" s="71"/>
      <c r="BM4" s="71"/>
      <c r="BN4" s="71"/>
      <c r="BO4" s="71"/>
      <c r="BP4" s="71"/>
      <c r="BQ4" s="71" t="s">
        <v>63</v>
      </c>
      <c r="BR4" s="71"/>
      <c r="BS4" s="71"/>
      <c r="BT4" s="71"/>
      <c r="BU4" s="71"/>
      <c r="BV4" s="71"/>
      <c r="BW4" s="71"/>
      <c r="BX4" s="71"/>
      <c r="BY4" s="71"/>
      <c r="BZ4" s="71"/>
      <c r="CA4" s="71"/>
      <c r="CB4" s="71" t="s">
        <v>64</v>
      </c>
      <c r="CC4" s="71"/>
      <c r="CD4" s="71"/>
      <c r="CE4" s="71"/>
      <c r="CF4" s="71"/>
      <c r="CG4" s="71"/>
      <c r="CH4" s="71"/>
      <c r="CI4" s="71"/>
      <c r="CJ4" s="71"/>
      <c r="CK4" s="71"/>
      <c r="CL4" s="71"/>
      <c r="CM4" s="71" t="s">
        <v>65</v>
      </c>
      <c r="CN4" s="71"/>
      <c r="CO4" s="71"/>
      <c r="CP4" s="71"/>
      <c r="CQ4" s="71"/>
      <c r="CR4" s="71"/>
      <c r="CS4" s="71"/>
      <c r="CT4" s="71"/>
      <c r="CU4" s="71"/>
      <c r="CV4" s="71"/>
      <c r="CW4" s="71"/>
      <c r="CX4" s="71" t="s">
        <v>66</v>
      </c>
      <c r="CY4" s="71"/>
      <c r="CZ4" s="71"/>
      <c r="DA4" s="71"/>
      <c r="DB4" s="71"/>
      <c r="DC4" s="71"/>
      <c r="DD4" s="71"/>
      <c r="DE4" s="71"/>
      <c r="DF4" s="71"/>
      <c r="DG4" s="71"/>
      <c r="DH4" s="71"/>
      <c r="DI4" s="71" t="s">
        <v>67</v>
      </c>
      <c r="DJ4" s="71"/>
      <c r="DK4" s="71"/>
      <c r="DL4" s="71"/>
      <c r="DM4" s="71"/>
      <c r="DN4" s="71"/>
      <c r="DO4" s="71"/>
      <c r="DP4" s="71"/>
      <c r="DQ4" s="71"/>
      <c r="DR4" s="71"/>
      <c r="DS4" s="71"/>
      <c r="DT4" s="71" t="s">
        <v>68</v>
      </c>
      <c r="DU4" s="71"/>
      <c r="DV4" s="71"/>
      <c r="DW4" s="71"/>
      <c r="DX4" s="71"/>
      <c r="DY4" s="71"/>
      <c r="DZ4" s="71"/>
      <c r="EA4" s="71"/>
      <c r="EB4" s="71"/>
      <c r="EC4" s="71"/>
      <c r="ED4" s="71"/>
      <c r="EE4" s="71" t="s">
        <v>69</v>
      </c>
      <c r="EF4" s="71"/>
      <c r="EG4" s="71"/>
      <c r="EH4" s="71"/>
      <c r="EI4" s="71"/>
      <c r="EJ4" s="71"/>
      <c r="EK4" s="71"/>
      <c r="EL4" s="71"/>
      <c r="EM4" s="71"/>
      <c r="EN4" s="71"/>
      <c r="EO4" s="71"/>
    </row>
    <row r="5" spans="1:145" x14ac:dyDescent="0.15">
      <c r="A5" s="14" t="s">
        <v>70</v>
      </c>
      <c r="B5" s="17"/>
      <c r="C5" s="17"/>
      <c r="D5" s="17"/>
      <c r="E5" s="17"/>
      <c r="F5" s="17"/>
      <c r="G5" s="17"/>
      <c r="H5" s="18" t="s">
        <v>71</v>
      </c>
      <c r="I5" s="18" t="s">
        <v>72</v>
      </c>
      <c r="J5" s="18" t="s">
        <v>73</v>
      </c>
      <c r="K5" s="18" t="s">
        <v>74</v>
      </c>
      <c r="L5" s="18" t="s">
        <v>75</v>
      </c>
      <c r="M5" s="18" t="s">
        <v>5</v>
      </c>
      <c r="N5" s="18" t="s">
        <v>76</v>
      </c>
      <c r="O5" s="18" t="s">
        <v>77</v>
      </c>
      <c r="P5" s="18" t="s">
        <v>78</v>
      </c>
      <c r="Q5" s="18" t="s">
        <v>79</v>
      </c>
      <c r="R5" s="18" t="s">
        <v>80</v>
      </c>
      <c r="S5" s="18" t="s">
        <v>81</v>
      </c>
      <c r="T5" s="18" t="s">
        <v>82</v>
      </c>
      <c r="U5" s="18" t="s">
        <v>83</v>
      </c>
      <c r="V5" s="18" t="s">
        <v>84</v>
      </c>
      <c r="W5" s="18" t="s">
        <v>85</v>
      </c>
      <c r="X5" s="18" t="s">
        <v>86</v>
      </c>
      <c r="Y5" s="18" t="s">
        <v>87</v>
      </c>
      <c r="Z5" s="18" t="s">
        <v>88</v>
      </c>
      <c r="AA5" s="18" t="s">
        <v>89</v>
      </c>
      <c r="AB5" s="18" t="s">
        <v>90</v>
      </c>
      <c r="AC5" s="18" t="s">
        <v>91</v>
      </c>
      <c r="AD5" s="18" t="s">
        <v>92</v>
      </c>
      <c r="AE5" s="18" t="s">
        <v>93</v>
      </c>
      <c r="AF5" s="18" t="s">
        <v>94</v>
      </c>
      <c r="AG5" s="18" t="s">
        <v>95</v>
      </c>
      <c r="AH5" s="18" t="s">
        <v>96</v>
      </c>
      <c r="AI5" s="18" t="s">
        <v>31</v>
      </c>
      <c r="AJ5" s="18" t="s">
        <v>87</v>
      </c>
      <c r="AK5" s="18" t="s">
        <v>88</v>
      </c>
      <c r="AL5" s="18" t="s">
        <v>89</v>
      </c>
      <c r="AM5" s="18" t="s">
        <v>90</v>
      </c>
      <c r="AN5" s="18" t="s">
        <v>91</v>
      </c>
      <c r="AO5" s="18" t="s">
        <v>92</v>
      </c>
      <c r="AP5" s="18" t="s">
        <v>93</v>
      </c>
      <c r="AQ5" s="18" t="s">
        <v>94</v>
      </c>
      <c r="AR5" s="18" t="s">
        <v>95</v>
      </c>
      <c r="AS5" s="18" t="s">
        <v>96</v>
      </c>
      <c r="AT5" s="18" t="s">
        <v>97</v>
      </c>
      <c r="AU5" s="18" t="s">
        <v>87</v>
      </c>
      <c r="AV5" s="18" t="s">
        <v>88</v>
      </c>
      <c r="AW5" s="18" t="s">
        <v>89</v>
      </c>
      <c r="AX5" s="18" t="s">
        <v>90</v>
      </c>
      <c r="AY5" s="18" t="s">
        <v>91</v>
      </c>
      <c r="AZ5" s="18" t="s">
        <v>92</v>
      </c>
      <c r="BA5" s="18" t="s">
        <v>93</v>
      </c>
      <c r="BB5" s="18" t="s">
        <v>94</v>
      </c>
      <c r="BC5" s="18" t="s">
        <v>95</v>
      </c>
      <c r="BD5" s="18" t="s">
        <v>96</v>
      </c>
      <c r="BE5" s="18" t="s">
        <v>97</v>
      </c>
      <c r="BF5" s="18" t="s">
        <v>87</v>
      </c>
      <c r="BG5" s="18" t="s">
        <v>88</v>
      </c>
      <c r="BH5" s="18" t="s">
        <v>89</v>
      </c>
      <c r="BI5" s="18" t="s">
        <v>90</v>
      </c>
      <c r="BJ5" s="18" t="s">
        <v>91</v>
      </c>
      <c r="BK5" s="18" t="s">
        <v>92</v>
      </c>
      <c r="BL5" s="18" t="s">
        <v>93</v>
      </c>
      <c r="BM5" s="18" t="s">
        <v>94</v>
      </c>
      <c r="BN5" s="18" t="s">
        <v>95</v>
      </c>
      <c r="BO5" s="18" t="s">
        <v>96</v>
      </c>
      <c r="BP5" s="18" t="s">
        <v>97</v>
      </c>
      <c r="BQ5" s="18" t="s">
        <v>87</v>
      </c>
      <c r="BR5" s="18" t="s">
        <v>88</v>
      </c>
      <c r="BS5" s="18" t="s">
        <v>89</v>
      </c>
      <c r="BT5" s="18" t="s">
        <v>90</v>
      </c>
      <c r="BU5" s="18" t="s">
        <v>91</v>
      </c>
      <c r="BV5" s="18" t="s">
        <v>92</v>
      </c>
      <c r="BW5" s="18" t="s">
        <v>93</v>
      </c>
      <c r="BX5" s="18" t="s">
        <v>94</v>
      </c>
      <c r="BY5" s="18" t="s">
        <v>95</v>
      </c>
      <c r="BZ5" s="18" t="s">
        <v>96</v>
      </c>
      <c r="CA5" s="18" t="s">
        <v>97</v>
      </c>
      <c r="CB5" s="18" t="s">
        <v>87</v>
      </c>
      <c r="CC5" s="18" t="s">
        <v>88</v>
      </c>
      <c r="CD5" s="18" t="s">
        <v>89</v>
      </c>
      <c r="CE5" s="18" t="s">
        <v>90</v>
      </c>
      <c r="CF5" s="18" t="s">
        <v>91</v>
      </c>
      <c r="CG5" s="18" t="s">
        <v>92</v>
      </c>
      <c r="CH5" s="18" t="s">
        <v>93</v>
      </c>
      <c r="CI5" s="18" t="s">
        <v>94</v>
      </c>
      <c r="CJ5" s="18" t="s">
        <v>95</v>
      </c>
      <c r="CK5" s="18" t="s">
        <v>96</v>
      </c>
      <c r="CL5" s="18" t="s">
        <v>97</v>
      </c>
      <c r="CM5" s="18" t="s">
        <v>87</v>
      </c>
      <c r="CN5" s="18" t="s">
        <v>88</v>
      </c>
      <c r="CO5" s="18" t="s">
        <v>89</v>
      </c>
      <c r="CP5" s="18" t="s">
        <v>90</v>
      </c>
      <c r="CQ5" s="18" t="s">
        <v>91</v>
      </c>
      <c r="CR5" s="18" t="s">
        <v>92</v>
      </c>
      <c r="CS5" s="18" t="s">
        <v>93</v>
      </c>
      <c r="CT5" s="18" t="s">
        <v>94</v>
      </c>
      <c r="CU5" s="18" t="s">
        <v>95</v>
      </c>
      <c r="CV5" s="18" t="s">
        <v>96</v>
      </c>
      <c r="CW5" s="18" t="s">
        <v>97</v>
      </c>
      <c r="CX5" s="18" t="s">
        <v>87</v>
      </c>
      <c r="CY5" s="18" t="s">
        <v>88</v>
      </c>
      <c r="CZ5" s="18" t="s">
        <v>89</v>
      </c>
      <c r="DA5" s="18" t="s">
        <v>90</v>
      </c>
      <c r="DB5" s="18" t="s">
        <v>91</v>
      </c>
      <c r="DC5" s="18" t="s">
        <v>92</v>
      </c>
      <c r="DD5" s="18" t="s">
        <v>93</v>
      </c>
      <c r="DE5" s="18" t="s">
        <v>94</v>
      </c>
      <c r="DF5" s="18" t="s">
        <v>95</v>
      </c>
      <c r="DG5" s="18" t="s">
        <v>96</v>
      </c>
      <c r="DH5" s="18" t="s">
        <v>97</v>
      </c>
      <c r="DI5" s="18" t="s">
        <v>87</v>
      </c>
      <c r="DJ5" s="18" t="s">
        <v>88</v>
      </c>
      <c r="DK5" s="18" t="s">
        <v>89</v>
      </c>
      <c r="DL5" s="18" t="s">
        <v>90</v>
      </c>
      <c r="DM5" s="18" t="s">
        <v>91</v>
      </c>
      <c r="DN5" s="18" t="s">
        <v>92</v>
      </c>
      <c r="DO5" s="18" t="s">
        <v>93</v>
      </c>
      <c r="DP5" s="18" t="s">
        <v>94</v>
      </c>
      <c r="DQ5" s="18" t="s">
        <v>95</v>
      </c>
      <c r="DR5" s="18" t="s">
        <v>96</v>
      </c>
      <c r="DS5" s="18" t="s">
        <v>97</v>
      </c>
      <c r="DT5" s="18" t="s">
        <v>87</v>
      </c>
      <c r="DU5" s="18" t="s">
        <v>88</v>
      </c>
      <c r="DV5" s="18" t="s">
        <v>89</v>
      </c>
      <c r="DW5" s="18" t="s">
        <v>90</v>
      </c>
      <c r="DX5" s="18" t="s">
        <v>91</v>
      </c>
      <c r="DY5" s="18" t="s">
        <v>92</v>
      </c>
      <c r="DZ5" s="18" t="s">
        <v>93</v>
      </c>
      <c r="EA5" s="18" t="s">
        <v>94</v>
      </c>
      <c r="EB5" s="18" t="s">
        <v>95</v>
      </c>
      <c r="EC5" s="18" t="s">
        <v>96</v>
      </c>
      <c r="ED5" s="18" t="s">
        <v>97</v>
      </c>
      <c r="EE5" s="18" t="s">
        <v>87</v>
      </c>
      <c r="EF5" s="18" t="s">
        <v>88</v>
      </c>
      <c r="EG5" s="18" t="s">
        <v>89</v>
      </c>
      <c r="EH5" s="18" t="s">
        <v>90</v>
      </c>
      <c r="EI5" s="18" t="s">
        <v>91</v>
      </c>
      <c r="EJ5" s="18" t="s">
        <v>92</v>
      </c>
      <c r="EK5" s="18" t="s">
        <v>93</v>
      </c>
      <c r="EL5" s="18" t="s">
        <v>94</v>
      </c>
      <c r="EM5" s="18" t="s">
        <v>95</v>
      </c>
      <c r="EN5" s="18" t="s">
        <v>96</v>
      </c>
      <c r="EO5" s="18" t="s">
        <v>97</v>
      </c>
    </row>
    <row r="6" spans="1:145" s="22" customFormat="1" x14ac:dyDescent="0.15">
      <c r="A6" s="14" t="s">
        <v>98</v>
      </c>
      <c r="B6" s="19">
        <f>B7</f>
        <v>2023</v>
      </c>
      <c r="C6" s="19">
        <f t="shared" ref="C6:X6" si="3">C7</f>
        <v>75434</v>
      </c>
      <c r="D6" s="19">
        <f t="shared" si="3"/>
        <v>47</v>
      </c>
      <c r="E6" s="19">
        <f t="shared" si="3"/>
        <v>17</v>
      </c>
      <c r="F6" s="19">
        <f t="shared" si="3"/>
        <v>1</v>
      </c>
      <c r="G6" s="19">
        <f t="shared" si="3"/>
        <v>0</v>
      </c>
      <c r="H6" s="19" t="str">
        <f t="shared" si="3"/>
        <v>福島県　富岡町</v>
      </c>
      <c r="I6" s="19" t="str">
        <f t="shared" si="3"/>
        <v>法非適用</v>
      </c>
      <c r="J6" s="19" t="str">
        <f t="shared" si="3"/>
        <v>下水道事業</v>
      </c>
      <c r="K6" s="19" t="str">
        <f t="shared" si="3"/>
        <v>公共下水道</v>
      </c>
      <c r="L6" s="19" t="str">
        <f t="shared" si="3"/>
        <v>Cd1</v>
      </c>
      <c r="M6" s="19" t="str">
        <f t="shared" si="3"/>
        <v>非設置</v>
      </c>
      <c r="N6" s="20" t="str">
        <f t="shared" si="3"/>
        <v>-</v>
      </c>
      <c r="O6" s="20" t="str">
        <f t="shared" si="3"/>
        <v>該当数値なし</v>
      </c>
      <c r="P6" s="20">
        <f t="shared" si="3"/>
        <v>53.15</v>
      </c>
      <c r="Q6" s="20">
        <f t="shared" si="3"/>
        <v>50.48</v>
      </c>
      <c r="R6" s="20">
        <f t="shared" si="3"/>
        <v>2695</v>
      </c>
      <c r="S6" s="20">
        <f t="shared" si="3"/>
        <v>11516</v>
      </c>
      <c r="T6" s="20">
        <f t="shared" si="3"/>
        <v>68.39</v>
      </c>
      <c r="U6" s="20">
        <f t="shared" si="3"/>
        <v>168.39</v>
      </c>
      <c r="V6" s="20">
        <f t="shared" si="3"/>
        <v>6063</v>
      </c>
      <c r="W6" s="20">
        <f t="shared" si="3"/>
        <v>3.16</v>
      </c>
      <c r="X6" s="20">
        <f t="shared" si="3"/>
        <v>1918.67</v>
      </c>
      <c r="Y6" s="21" t="str">
        <f>IF(Y7="",NA(),Y7)</f>
        <v>-</v>
      </c>
      <c r="Z6" s="21">
        <f t="shared" ref="Z6:AH6" si="4">IF(Z7="",NA(),Z7)</f>
        <v>25.66</v>
      </c>
      <c r="AA6" s="21">
        <f t="shared" si="4"/>
        <v>37.74</v>
      </c>
      <c r="AB6" s="21">
        <f t="shared" si="4"/>
        <v>42.34</v>
      </c>
      <c r="AC6" s="21">
        <f t="shared" si="4"/>
        <v>44.48</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t="str">
        <f>IF(BF7="",NA(),BF7)</f>
        <v>-</v>
      </c>
      <c r="BG6" s="20">
        <f t="shared" ref="BG6:BO6" si="7">IF(BG7="",NA(),BG7)</f>
        <v>0</v>
      </c>
      <c r="BH6" s="20">
        <f t="shared" si="7"/>
        <v>0</v>
      </c>
      <c r="BI6" s="20">
        <f t="shared" si="7"/>
        <v>0</v>
      </c>
      <c r="BJ6" s="21">
        <f t="shared" si="7"/>
        <v>1172.69</v>
      </c>
      <c r="BK6" s="21" t="str">
        <f t="shared" si="7"/>
        <v>-</v>
      </c>
      <c r="BL6" s="21">
        <f t="shared" si="7"/>
        <v>1245.0999999999999</v>
      </c>
      <c r="BM6" s="21">
        <f t="shared" si="7"/>
        <v>1108.8</v>
      </c>
      <c r="BN6" s="21">
        <f t="shared" si="7"/>
        <v>742.08</v>
      </c>
      <c r="BO6" s="21">
        <f t="shared" si="7"/>
        <v>730.84</v>
      </c>
      <c r="BP6" s="20" t="str">
        <f>IF(BP7="","",IF(BP7="-","【-】","【"&amp;SUBSTITUTE(TEXT(BP7,"#,##0.00"),"-","△")&amp;"】"))</f>
        <v>【630.82】</v>
      </c>
      <c r="BQ6" s="21" t="str">
        <f>IF(BQ7="",NA(),BQ7)</f>
        <v>-</v>
      </c>
      <c r="BR6" s="21">
        <f t="shared" ref="BR6:BZ6" si="8">IF(BR7="",NA(),BR7)</f>
        <v>66.510000000000005</v>
      </c>
      <c r="BS6" s="21">
        <f t="shared" si="8"/>
        <v>28.82</v>
      </c>
      <c r="BT6" s="21">
        <f t="shared" si="8"/>
        <v>28.27</v>
      </c>
      <c r="BU6" s="21">
        <f t="shared" si="8"/>
        <v>19.25</v>
      </c>
      <c r="BV6" s="21" t="str">
        <f t="shared" si="8"/>
        <v>-</v>
      </c>
      <c r="BW6" s="21">
        <f t="shared" si="8"/>
        <v>79.77</v>
      </c>
      <c r="BX6" s="21">
        <f t="shared" si="8"/>
        <v>79.63</v>
      </c>
      <c r="BY6" s="21">
        <f t="shared" si="8"/>
        <v>86.51</v>
      </c>
      <c r="BZ6" s="21">
        <f t="shared" si="8"/>
        <v>89.17</v>
      </c>
      <c r="CA6" s="20" t="str">
        <f>IF(CA7="","",IF(CA7="-","【-】","【"&amp;SUBSTITUTE(TEXT(CA7,"#,##0.00"),"-","△")&amp;"】"))</f>
        <v>【97.81】</v>
      </c>
      <c r="CB6" s="21" t="str">
        <f>IF(CB7="",NA(),CB7)</f>
        <v>-</v>
      </c>
      <c r="CC6" s="21">
        <f t="shared" ref="CC6:CK6" si="9">IF(CC7="",NA(),CC7)</f>
        <v>272.08999999999997</v>
      </c>
      <c r="CD6" s="21">
        <f t="shared" si="9"/>
        <v>646.37</v>
      </c>
      <c r="CE6" s="21">
        <f t="shared" si="9"/>
        <v>654.78</v>
      </c>
      <c r="CF6" s="21">
        <f t="shared" si="9"/>
        <v>954.57</v>
      </c>
      <c r="CG6" s="21" t="str">
        <f t="shared" si="9"/>
        <v>-</v>
      </c>
      <c r="CH6" s="21">
        <f t="shared" si="9"/>
        <v>214.56</v>
      </c>
      <c r="CI6" s="21">
        <f t="shared" si="9"/>
        <v>213.66</v>
      </c>
      <c r="CJ6" s="21">
        <f t="shared" si="9"/>
        <v>188.24</v>
      </c>
      <c r="CK6" s="21">
        <f t="shared" si="9"/>
        <v>184.85</v>
      </c>
      <c r="CL6" s="20" t="str">
        <f>IF(CL7="","",IF(CL7="-","【-】","【"&amp;SUBSTITUTE(TEXT(CL7,"#,##0.00"),"-","△")&amp;"】"))</f>
        <v>【138.75】</v>
      </c>
      <c r="CM6" s="21" t="str">
        <f>IF(CM7="",NA(),CM7)</f>
        <v>-</v>
      </c>
      <c r="CN6" s="21">
        <f t="shared" ref="CN6:CV6" si="10">IF(CN7="",NA(),CN7)</f>
        <v>33.700000000000003</v>
      </c>
      <c r="CO6" s="21">
        <f t="shared" si="10"/>
        <v>34.44</v>
      </c>
      <c r="CP6" s="21">
        <f t="shared" si="10"/>
        <v>34.56</v>
      </c>
      <c r="CQ6" s="21">
        <f t="shared" si="10"/>
        <v>34.65</v>
      </c>
      <c r="CR6" s="21" t="str">
        <f t="shared" si="10"/>
        <v>-</v>
      </c>
      <c r="CS6" s="21">
        <f t="shared" si="10"/>
        <v>49.47</v>
      </c>
      <c r="CT6" s="21">
        <f t="shared" si="10"/>
        <v>48.19</v>
      </c>
      <c r="CU6" s="21">
        <f t="shared" si="10"/>
        <v>54.86</v>
      </c>
      <c r="CV6" s="21">
        <f t="shared" si="10"/>
        <v>55.04</v>
      </c>
      <c r="CW6" s="20" t="str">
        <f>IF(CW7="","",IF(CW7="-","【-】","【"&amp;SUBSTITUTE(TEXT(CW7,"#,##0.00"),"-","△")&amp;"】"))</f>
        <v>【58.94】</v>
      </c>
      <c r="CX6" s="21" t="str">
        <f>IF(CX7="",NA(),CX7)</f>
        <v>-</v>
      </c>
      <c r="CY6" s="20">
        <f t="shared" ref="CY6:DG6" si="11">IF(CY7="",NA(),CY7)</f>
        <v>0</v>
      </c>
      <c r="CZ6" s="20">
        <f t="shared" si="11"/>
        <v>0</v>
      </c>
      <c r="DA6" s="20">
        <f t="shared" si="11"/>
        <v>0</v>
      </c>
      <c r="DB6" s="21">
        <f t="shared" si="11"/>
        <v>100</v>
      </c>
      <c r="DC6" s="21" t="str">
        <f t="shared" si="11"/>
        <v>-</v>
      </c>
      <c r="DD6" s="21">
        <f t="shared" si="11"/>
        <v>82.06</v>
      </c>
      <c r="DE6" s="21">
        <f t="shared" si="11"/>
        <v>82.26</v>
      </c>
      <c r="DF6" s="21">
        <f t="shared" si="11"/>
        <v>91.37</v>
      </c>
      <c r="DG6" s="21">
        <f t="shared" si="11"/>
        <v>91.92</v>
      </c>
      <c r="DH6" s="20" t="str">
        <f>IF(DH7="","",IF(DH7="-","【-】","【"&amp;SUBSTITUTE(TEXT(DH7,"#,##0.00"),"-","△")&amp;"】"))</f>
        <v>【95.91】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1" t="str">
        <f>IF(EE7="",NA(),EE7)</f>
        <v>-</v>
      </c>
      <c r="EF6" s="20">
        <f t="shared" ref="EF6:EN6" si="14">IF(EF7="",NA(),EF7)</f>
        <v>0</v>
      </c>
      <c r="EG6" s="20">
        <f t="shared" si="14"/>
        <v>0</v>
      </c>
      <c r="EH6" s="20">
        <f t="shared" si="14"/>
        <v>0</v>
      </c>
      <c r="EI6" s="20">
        <f t="shared" si="14"/>
        <v>0</v>
      </c>
      <c r="EJ6" s="21" t="str">
        <f t="shared" si="14"/>
        <v>-</v>
      </c>
      <c r="EK6" s="21">
        <f t="shared" si="14"/>
        <v>0.32</v>
      </c>
      <c r="EL6" s="21">
        <f t="shared" si="14"/>
        <v>0.1</v>
      </c>
      <c r="EM6" s="21">
        <f t="shared" si="14"/>
        <v>7.0000000000000007E-2</v>
      </c>
      <c r="EN6" s="21">
        <f t="shared" si="14"/>
        <v>0.06</v>
      </c>
      <c r="EO6" s="20" t="str">
        <f>IF(EO7="","",IF(EO7="-","【-】","【"&amp;SUBSTITUTE(TEXT(EO7,"#,##0.00"),"-","△")&amp;"】"))</f>
        <v>【0.22】</v>
      </c>
    </row>
    <row r="7" spans="1:145" s="22" customFormat="1" x14ac:dyDescent="0.15">
      <c r="A7" s="14"/>
      <c r="B7" s="23">
        <v>2023</v>
      </c>
      <c r="C7" s="23">
        <v>75434</v>
      </c>
      <c r="D7" s="23">
        <v>47</v>
      </c>
      <c r="E7" s="23">
        <v>17</v>
      </c>
      <c r="F7" s="23">
        <v>1</v>
      </c>
      <c r="G7" s="23">
        <v>0</v>
      </c>
      <c r="H7" s="23" t="s">
        <v>99</v>
      </c>
      <c r="I7" s="23" t="s">
        <v>100</v>
      </c>
      <c r="J7" s="23" t="s">
        <v>101</v>
      </c>
      <c r="K7" s="23" t="s">
        <v>102</v>
      </c>
      <c r="L7" s="23" t="s">
        <v>103</v>
      </c>
      <c r="M7" s="23" t="s">
        <v>104</v>
      </c>
      <c r="N7" s="24" t="s">
        <v>105</v>
      </c>
      <c r="O7" s="24" t="s">
        <v>106</v>
      </c>
      <c r="P7" s="24">
        <v>53.15</v>
      </c>
      <c r="Q7" s="24">
        <v>50.48</v>
      </c>
      <c r="R7" s="24">
        <v>2695</v>
      </c>
      <c r="S7" s="24">
        <v>11516</v>
      </c>
      <c r="T7" s="24">
        <v>68.39</v>
      </c>
      <c r="U7" s="24">
        <v>168.39</v>
      </c>
      <c r="V7" s="24">
        <v>6063</v>
      </c>
      <c r="W7" s="24">
        <v>3.16</v>
      </c>
      <c r="X7" s="24">
        <v>1918.67</v>
      </c>
      <c r="Y7" s="24" t="s">
        <v>105</v>
      </c>
      <c r="Z7" s="24">
        <v>25.66</v>
      </c>
      <c r="AA7" s="24">
        <v>37.74</v>
      </c>
      <c r="AB7" s="24">
        <v>42.34</v>
      </c>
      <c r="AC7" s="24">
        <v>44.48</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t="s">
        <v>105</v>
      </c>
      <c r="BG7" s="24">
        <v>0</v>
      </c>
      <c r="BH7" s="24">
        <v>0</v>
      </c>
      <c r="BI7" s="24">
        <v>0</v>
      </c>
      <c r="BJ7" s="24">
        <v>1172.69</v>
      </c>
      <c r="BK7" s="24" t="s">
        <v>105</v>
      </c>
      <c r="BL7" s="24">
        <v>1245.0999999999999</v>
      </c>
      <c r="BM7" s="24">
        <v>1108.8</v>
      </c>
      <c r="BN7" s="24">
        <v>742.08</v>
      </c>
      <c r="BO7" s="24">
        <v>730.84</v>
      </c>
      <c r="BP7" s="24">
        <v>630.82000000000005</v>
      </c>
      <c r="BQ7" s="24" t="s">
        <v>105</v>
      </c>
      <c r="BR7" s="24">
        <v>66.510000000000005</v>
      </c>
      <c r="BS7" s="24">
        <v>28.82</v>
      </c>
      <c r="BT7" s="24">
        <v>28.27</v>
      </c>
      <c r="BU7" s="24">
        <v>19.25</v>
      </c>
      <c r="BV7" s="24" t="s">
        <v>105</v>
      </c>
      <c r="BW7" s="24">
        <v>79.77</v>
      </c>
      <c r="BX7" s="24">
        <v>79.63</v>
      </c>
      <c r="BY7" s="24">
        <v>86.51</v>
      </c>
      <c r="BZ7" s="24">
        <v>89.17</v>
      </c>
      <c r="CA7" s="24">
        <v>97.81</v>
      </c>
      <c r="CB7" s="24" t="s">
        <v>105</v>
      </c>
      <c r="CC7" s="24">
        <v>272.08999999999997</v>
      </c>
      <c r="CD7" s="24">
        <v>646.37</v>
      </c>
      <c r="CE7" s="24">
        <v>654.78</v>
      </c>
      <c r="CF7" s="24">
        <v>954.57</v>
      </c>
      <c r="CG7" s="24" t="s">
        <v>105</v>
      </c>
      <c r="CH7" s="24">
        <v>214.56</v>
      </c>
      <c r="CI7" s="24">
        <v>213.66</v>
      </c>
      <c r="CJ7" s="24">
        <v>188.24</v>
      </c>
      <c r="CK7" s="24">
        <v>184.85</v>
      </c>
      <c r="CL7" s="24">
        <v>138.75</v>
      </c>
      <c r="CM7" s="24" t="s">
        <v>105</v>
      </c>
      <c r="CN7" s="24">
        <v>33.700000000000003</v>
      </c>
      <c r="CO7" s="24">
        <v>34.44</v>
      </c>
      <c r="CP7" s="24">
        <v>34.56</v>
      </c>
      <c r="CQ7" s="24">
        <v>34.65</v>
      </c>
      <c r="CR7" s="24" t="s">
        <v>105</v>
      </c>
      <c r="CS7" s="24">
        <v>49.47</v>
      </c>
      <c r="CT7" s="24">
        <v>48.19</v>
      </c>
      <c r="CU7" s="24">
        <v>54.86</v>
      </c>
      <c r="CV7" s="24">
        <v>55.04</v>
      </c>
      <c r="CW7" s="24">
        <v>58.94</v>
      </c>
      <c r="CX7" s="24" t="s">
        <v>105</v>
      </c>
      <c r="CY7" s="24">
        <v>0</v>
      </c>
      <c r="CZ7" s="24">
        <v>0</v>
      </c>
      <c r="DA7" s="24">
        <v>0</v>
      </c>
      <c r="DB7" s="24">
        <v>100</v>
      </c>
      <c r="DC7" s="24" t="s">
        <v>105</v>
      </c>
      <c r="DD7" s="24">
        <v>82.06</v>
      </c>
      <c r="DE7" s="24">
        <v>82.26</v>
      </c>
      <c r="DF7" s="24">
        <v>91.37</v>
      </c>
      <c r="DG7" s="24">
        <v>91.92</v>
      </c>
      <c r="DH7" s="24">
        <v>95.91</v>
      </c>
      <c r="DI7" s="24"/>
      <c r="DJ7" s="24"/>
      <c r="DK7" s="24"/>
      <c r="DL7" s="24"/>
      <c r="DM7" s="24"/>
      <c r="DN7" s="24"/>
      <c r="DO7" s="24"/>
      <c r="DP7" s="24"/>
      <c r="DQ7" s="24"/>
      <c r="DR7" s="24"/>
      <c r="DS7" s="24"/>
      <c r="DT7" s="24"/>
      <c r="DU7" s="24"/>
      <c r="DV7" s="24"/>
      <c r="DW7" s="24"/>
      <c r="DX7" s="24"/>
      <c r="DY7" s="24"/>
      <c r="DZ7" s="24"/>
      <c r="EA7" s="24"/>
      <c r="EB7" s="24"/>
      <c r="EC7" s="24"/>
      <c r="ED7" s="24"/>
      <c r="EE7" s="24" t="s">
        <v>105</v>
      </c>
      <c r="EF7" s="24">
        <v>0</v>
      </c>
      <c r="EG7" s="24">
        <v>0</v>
      </c>
      <c r="EH7" s="24">
        <v>0</v>
      </c>
      <c r="EI7" s="24">
        <v>0</v>
      </c>
      <c r="EJ7" s="24" t="s">
        <v>105</v>
      </c>
      <c r="EK7" s="24">
        <v>0.32</v>
      </c>
      <c r="EL7" s="24">
        <v>0.1</v>
      </c>
      <c r="EM7" s="24">
        <v>7.0000000000000007E-2</v>
      </c>
      <c r="EN7" s="24">
        <v>0.06</v>
      </c>
      <c r="EO7" s="24">
        <v>0.22</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107</v>
      </c>
      <c r="C9" s="26" t="s">
        <v>108</v>
      </c>
      <c r="D9" s="26" t="s">
        <v>109</v>
      </c>
      <c r="E9" s="26" t="s">
        <v>110</v>
      </c>
      <c r="F9" s="26" t="s">
        <v>111</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49</v>
      </c>
      <c r="B10" s="27">
        <f>DATEVALUE($B7-B11&amp;"/1/"&amp;B12)</f>
        <v>36892</v>
      </c>
      <c r="C10" s="27">
        <f t="shared" ref="C10:F10" si="15">DATEVALUE($B7-C11&amp;"/1/"&amp;C12)</f>
        <v>37257</v>
      </c>
      <c r="D10" s="27">
        <f t="shared" si="15"/>
        <v>37623</v>
      </c>
      <c r="E10" s="27">
        <f t="shared" si="15"/>
        <v>37989</v>
      </c>
      <c r="F10" s="27">
        <f t="shared" si="15"/>
        <v>38356</v>
      </c>
    </row>
    <row r="11" spans="1:145" x14ac:dyDescent="0.15">
      <c r="B11">
        <v>22</v>
      </c>
      <c r="C11">
        <v>21</v>
      </c>
      <c r="D11">
        <v>20</v>
      </c>
      <c r="E11">
        <v>19</v>
      </c>
      <c r="F11">
        <v>18</v>
      </c>
      <c r="G11" t="s">
        <v>112</v>
      </c>
    </row>
    <row r="12" spans="1:145" x14ac:dyDescent="0.15">
      <c r="B12">
        <v>1</v>
      </c>
      <c r="C12">
        <v>1</v>
      </c>
      <c r="D12">
        <v>2</v>
      </c>
      <c r="E12">
        <v>3</v>
      </c>
      <c r="F12">
        <v>4</v>
      </c>
      <c r="G12" t="s">
        <v>113</v>
      </c>
    </row>
    <row r="13" spans="1:145" x14ac:dyDescent="0.15">
      <c r="B13" t="s">
        <v>114</v>
      </c>
      <c r="C13" t="s">
        <v>115</v>
      </c>
      <c r="D13" t="s">
        <v>115</v>
      </c>
      <c r="E13" t="s">
        <v>116</v>
      </c>
      <c r="F13" t="s">
        <v>116</v>
      </c>
      <c r="G13" t="s">
        <v>117</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