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41広野町○\"/>
    </mc:Choice>
  </mc:AlternateContent>
  <workbookProtection workbookAlgorithmName="SHA-512" workbookHashValue="nL9A6Kyiu67a3Km6qemSvEaaxUdX4gsw0xZdtI3dbXxvqp011t3gdADrF7TxlzHagHlRuq2lv60rZ5kDWByWJw==" workbookSaltValue="tfMf7fYGnnY9PCtlXdUV4A==" workbookSpinCount="100000" lockStructure="1"/>
  <bookViews>
    <workbookView xWindow="0" yWindow="0" windowWidth="20496" windowHeight="745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<sst xmlns="http://schemas.openxmlformats.org/spreadsheetml/2006/main" count="236" uniqueCount="120">
  <si>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</si>
  <si>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</si>
  <si>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</si>
  <si>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</si>
  <si>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</si>
  <si>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</si>
  <si>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</si>
  <si>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</si>
  <si>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</si>
  <si>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</si>
  <si>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</si>
  <si>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</si>
  <si>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</si>
  <si>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</si>
  <si>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</si>
  <si>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</si>
  <si>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</si>
  <si>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</si>
  <si>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</si>
  <si>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</si>
  <si>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</si>
  <si>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</si>
  <si>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</si>
  <si>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</si>
  <si>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</si>
  <si>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</si>
  <si>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</si>
  <si>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</si>
  <si>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</si>
  <si>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</si>
  <si>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</si>
  <si>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</si>
  <si>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</si>
  <si>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</si>
  <si>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</si>
  <si>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</si>
  <si>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</si>
  <si>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</si>
  <si>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</si>
  <si>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</si>
  <si>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</si>
  <si>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</si>
  <si>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</si>
  <si>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</si>
  <si>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</si>
  <si>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</si>
  <si>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</si>
  <si>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</si>
  <si>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</si>
  <si>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</si>
  <si>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</si>
  <si>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</si>
  <si>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</si>
  <si>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</si>
  <si>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</si>
  <si>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</si>
  <si>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</si>
  <si>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</si>
  <si>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</si>
  <si>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</si>
  <si>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</si>
  <si>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</si>
  <si>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</si>
  <si>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</si>
  <si>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</si>
  <si>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</si>
  <si>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</si>
  <si>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</si>
  <si>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</si>
  <si>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</si>
  <si>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</si>
  <si>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</si>
  <si>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</si>
  <si>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</si>
  <si>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</si>
  <si>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</si>
  <si>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</si>
  <si>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</si>
  <si>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</si>
  <si>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</si>
  <si>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</si>
  <si>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</si>
  <si>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</si>
  <si>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</si>
  <si>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</si>
  <si>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</si>
  <si>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</si>
  <si>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</si>
  <si>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</si>
  <si>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</si>
  <si>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</si>
  <si>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</si>
  <si>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</si>
  <si>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</si>
  <si>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</si>
  <si>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</si>
  <si>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</si>
  <si>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</si>
  <si>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</si>
  <si>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</si>
  <si>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</si>
  <si>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</si>
  <si>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</si>
  <si>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</si>
  <si>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</si>
  <si>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</si>
  <si>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</si>
  <si>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</si>
  <si>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</si>
  <si>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</si>
  <si>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</si>
  <si>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</si>
  <si>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</si>
  <si>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</si>
  <si>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</si>
  <si>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</si>
  <si>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</si>
  <si>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収益的収支比率については、100％を下回っていますが前年より改善していることから引き続き経営改善に向けた取組に努めます。
　経費回収率については、一般会計からの繰入金で維持管理費等賄っているため100％を下回っていますが、前年より改善していることから引き続き回収率向上に努めます。
　汚水処理原価については、汚水処理原価については、例年より費用が下がり平均に近い値となりました。
　施設利用率については、処理場の1日の処理機能に対し45.45％と半分以下の処理水量となっていますが、処理区域内の人口が処理施設設計時の人口より減少しているため、使用率は減少していると考えられます。また、施設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80" eb="181">
      <t>チカ</t>
    </rPh>
    <rPh sb="182" eb="183">
      <t>アタイ</t>
    </rPh>
    <phoneticPr fontId="4"/>
  </si>
  <si>
    <t>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phoneticPr fontId="4"/>
  </si>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</sst>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9D-4896-98C8-9C32E1E85E7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939D-4896-98C8-9C32E1E85E7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48.7</c:v>
                </c:pt>
                <c:pt idx="1">
                  <c:v>49.35</c:v>
                </c:pt>
                <c:pt idx="2">
                  <c:v>46.75</c:v>
                </c:pt>
                <c:pt idx="3">
                  <c:v>44.81</c:v>
                </c:pt>
                <c:pt idx="4">
                  <c:v>45.45</c:v>
                </c:pt>
              </c:numCache>
            </c:numRef>
          </c:val>
          <c:extLst>
            <c:ext xmlns:c16="http://schemas.microsoft.com/office/drawing/2014/chart" uri="{C3380CC4-5D6E-409C-BE32-E72D297353CC}">
              <c16:uniqueId val="{00000000-8D57-4FD7-84D8-181AC7DB407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D57-4FD7-84D8-181AC7DB407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88.48</c:v>
                </c:pt>
                <c:pt idx="1">
                  <c:v>86.72</c:v>
                </c:pt>
                <c:pt idx="2">
                  <c:v>86.3</c:v>
                </c:pt>
                <c:pt idx="3">
                  <c:v>86.65</c:v>
                </c:pt>
                <c:pt idx="4">
                  <c:v>87.19</c:v>
                </c:pt>
              </c:numCache>
            </c:numRef>
          </c:val>
          <c:extLst>
            <c:ext xmlns:c16="http://schemas.microsoft.com/office/drawing/2014/chart" uri="{C3380CC4-5D6E-409C-BE32-E72D297353CC}">
              <c16:uniqueId val="{00000000-FBA8-44DD-8F53-2B47538BFCD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BA8-44DD-8F53-2B47538BFCD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91.25</c:v>
                </c:pt>
                <c:pt idx="1">
                  <c:v>71.349999999999994</c:v>
                </c:pt>
                <c:pt idx="2">
                  <c:v>71.91</c:v>
                </c:pt>
                <c:pt idx="3">
                  <c:v>68.48</c:v>
                </c:pt>
                <c:pt idx="4">
                  <c:v>85.13</c:v>
                </c:pt>
              </c:numCache>
            </c:numRef>
          </c:val>
          <c:extLst>
            <c:ext xmlns:c16="http://schemas.microsoft.com/office/drawing/2014/chart" uri="{C3380CC4-5D6E-409C-BE32-E72D297353CC}">
              <c16:uniqueId val="{00000000-B5C7-41AF-BE52-12CAFC5361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C7-41AF-BE52-12CAFC5361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0A-43B8-B689-46071D22C0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0A-43B8-B689-46071D22C0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C9-41B8-B1ED-EC4B7C7D371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C9-41B8-B1ED-EC4B7C7D371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FC-41BD-8051-80CADA5DAFB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C-41BD-8051-80CADA5DAFB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5-442D-9584-5F74C76907D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5-442D-9584-5F74C76907D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2978.05</c:v>
                </c:pt>
              </c:numCache>
            </c:numRef>
          </c:val>
          <c:extLst>
            <c:ext xmlns:c16="http://schemas.microsoft.com/office/drawing/2014/chart" uri="{C3380CC4-5D6E-409C-BE32-E72D297353CC}">
              <c16:uniqueId val="{00000000-2920-422A-8D7C-F29EEC0404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2920-422A-8D7C-F29EEC0404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60.46</c:v>
                </c:pt>
                <c:pt idx="1">
                  <c:v>16.149999999999999</c:v>
                </c:pt>
                <c:pt idx="2">
                  <c:v>27.77</c:v>
                </c:pt>
                <c:pt idx="3">
                  <c:v>24.51</c:v>
                </c:pt>
                <c:pt idx="4">
                  <c:v>44.25</c:v>
                </c:pt>
              </c:numCache>
            </c:numRef>
          </c:val>
          <c:extLst>
            <c:ext xmlns:c16="http://schemas.microsoft.com/office/drawing/2014/chart" uri="{C3380CC4-5D6E-409C-BE32-E72D297353CC}">
              <c16:uniqueId val="{00000000-15FC-4337-BCD0-6B62B914C0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15FC-4337-BCD0-6B62B914C0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222.25</c:v>
                </c:pt>
                <c:pt idx="1">
                  <c:v>830.66</c:v>
                </c:pt>
                <c:pt idx="2">
                  <c:v>479.23</c:v>
                </c:pt>
                <c:pt idx="3">
                  <c:v>554.37</c:v>
                </c:pt>
                <c:pt idx="4">
                  <c:v>278.39</c:v>
                </c:pt>
              </c:numCache>
            </c:numRef>
          </c:val>
          <c:extLst>
            <c:ext xmlns:c16="http://schemas.microsoft.com/office/drawing/2014/chart" uri="{C3380CC4-5D6E-409C-BE32-E72D297353CC}">
              <c16:uniqueId val="{00000000-88E2-4DF1-A018-80F158C813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8E2-4DF1-A018-80F158C813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W55" zoomScale="136" zoomScaleNormal="136" workbookViewId="0">
      <selection activeCell="BJ70" sqref="BJ7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広野町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4608</v>
      </c>
      <c r="AM8" s="41"/>
      <c r="AN8" s="41"/>
      <c r="AO8" s="41"/>
      <c r="AP8" s="41"/>
      <c r="AQ8" s="41"/>
      <c r="AR8" s="41"/>
      <c r="AS8" s="41"/>
      <c r="AT8" s="34">
        <f>データ!T6</f>
        <v>58.69</v>
      </c>
      <c r="AU8" s="34"/>
      <c r="AV8" s="34"/>
      <c r="AW8" s="34"/>
      <c r="AX8" s="34"/>
      <c r="AY8" s="34"/>
      <c r="AZ8" s="34"/>
      <c r="BA8" s="34"/>
      <c r="BB8" s="34">
        <f>データ!U6</f>
        <v>78.510000000000005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8.1</v>
      </c>
      <c r="Q10" s="34"/>
      <c r="R10" s="34"/>
      <c r="S10" s="34"/>
      <c r="T10" s="34"/>
      <c r="U10" s="34"/>
      <c r="V10" s="34"/>
      <c r="W10" s="34">
        <f>データ!Q6</f>
        <v>112.22</v>
      </c>
      <c r="X10" s="34"/>
      <c r="Y10" s="34"/>
      <c r="Z10" s="34"/>
      <c r="AA10" s="34"/>
      <c r="AB10" s="34"/>
      <c r="AC10" s="34"/>
      <c r="AD10" s="41">
        <f>データ!R6</f>
        <v>2475</v>
      </c>
      <c r="AE10" s="41"/>
      <c r="AF10" s="41"/>
      <c r="AG10" s="41"/>
      <c r="AH10" s="41"/>
      <c r="AI10" s="41"/>
      <c r="AJ10" s="41"/>
      <c r="AK10" s="2"/>
      <c r="AL10" s="41">
        <f>データ!V6</f>
        <v>367</v>
      </c>
      <c r="AM10" s="41"/>
      <c r="AN10" s="41"/>
      <c r="AO10" s="41"/>
      <c r="AP10" s="41"/>
      <c r="AQ10" s="41"/>
      <c r="AR10" s="41"/>
      <c r="AS10" s="41"/>
      <c r="AT10" s="34">
        <f>データ!W6</f>
        <v>0.61</v>
      </c>
      <c r="AU10" s="34"/>
      <c r="AV10" s="34"/>
      <c r="AW10" s="34"/>
      <c r="AX10" s="34"/>
      <c r="AY10" s="34"/>
      <c r="AZ10" s="34"/>
      <c r="BA10" s="34"/>
      <c r="BB10" s="34">
        <f>データ!X6</f>
        <v>601.64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1NV8uTmipmNoqgP+7dF10TOUOWBBoRLvBsdajjSDpu+Qo7qGh9GqWXvVHd7EqmiWpYy0omZtEl/KGtrMZRZBgA==" saltValue="GDohqVajSUHNnQgS23Y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75418</v>
      </c>
      <c r="D6" s="19">
        <f t="shared" si="3"/>
        <v>47</v>
      </c>
      <c r="E6" s="19">
        <f t="shared" si="3"/>
        <v>17</v>
      </c>
      <c r="F6" s="19">
        <f t="shared" si="3"/>
        <v>5</v>
      </c>
      <c r="G6" s="19">
        <f t="shared" si="3"/>
        <v>0</v>
      </c>
      <c r="H6" s="19" t="str">
        <f t="shared" si="3"/>
        <v>福島県　広野町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8.1</v>
      </c>
      <c r="Q6" s="20">
        <f t="shared" si="3"/>
        <v>112.22</v>
      </c>
      <c r="R6" s="20">
        <f t="shared" si="3"/>
        <v>2475</v>
      </c>
      <c r="S6" s="20">
        <f t="shared" si="3"/>
        <v>4608</v>
      </c>
      <c r="T6" s="20">
        <f t="shared" si="3"/>
        <v>58.69</v>
      </c>
      <c r="U6" s="20">
        <f t="shared" si="3"/>
        <v>78.510000000000005</v>
      </c>
      <c r="V6" s="20">
        <f t="shared" si="3"/>
        <v>367</v>
      </c>
      <c r="W6" s="20">
        <f t="shared" si="3"/>
        <v>0.61</v>
      </c>
      <c r="X6" s="20">
        <f t="shared" si="3"/>
        <v>601.64</v>
      </c>
      <c r="Y6" s="21">
        <f>IF(Y7="",NA(),Y7)</f>
        <v>91.25</v>
      </c>
      <c r="Z6" s="21">
        <f t="shared" ref="Z6:AH6" si="4">IF(Z7="",NA(),Z7)</f>
        <v>71.349999999999994</v>
      </c>
      <c r="AA6" s="21">
        <f t="shared" si="4"/>
        <v>71.91</v>
      </c>
      <c r="AB6" s="21">
        <f t="shared" si="4"/>
        <v>68.48</v>
      </c>
      <c r="AC6" s="21">
        <f t="shared" si="4"/>
        <v>85.13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2978.05</v>
      </c>
      <c r="BK6" s="21">
        <f t="shared" si="7"/>
        <v>826.83</v>
      </c>
      <c r="BL6" s="21">
        <f t="shared" si="7"/>
        <v>867.83</v>
      </c>
      <c r="BM6" s="21">
        <f t="shared" si="7"/>
        <v>791.76</v>
      </c>
      <c r="BN6" s="21">
        <f t="shared" si="7"/>
        <v>900.82</v>
      </c>
      <c r="BO6" s="21">
        <f t="shared" si="7"/>
        <v>839.21</v>
      </c>
      <c r="BP6" s="20" t="str">
        <f>IF(BP7="","",IF(BP7="-","【-】","【"&amp;SUBSTITUTE(TEXT(BP7,"#,##0.00"),"-","△")&amp;"】"))</f>
        <v>【785.10】</v>
      </c>
      <c r="BQ6" s="21">
        <f>IF(BQ7="",NA(),BQ7)</f>
        <v>60.46</v>
      </c>
      <c r="BR6" s="21">
        <f t="shared" ref="BR6:BZ6" si="8">IF(BR7="",NA(),BR7)</f>
        <v>16.149999999999999</v>
      </c>
      <c r="BS6" s="21">
        <f t="shared" si="8"/>
        <v>27.77</v>
      </c>
      <c r="BT6" s="21">
        <f t="shared" si="8"/>
        <v>24.51</v>
      </c>
      <c r="BU6" s="21">
        <f t="shared" si="8"/>
        <v>44.25</v>
      </c>
      <c r="BV6" s="21">
        <f t="shared" si="8"/>
        <v>57.31</v>
      </c>
      <c r="BW6" s="21">
        <f t="shared" si="8"/>
        <v>57.08</v>
      </c>
      <c r="BX6" s="21">
        <f t="shared" si="8"/>
        <v>56.26</v>
      </c>
      <c r="BY6" s="21">
        <f t="shared" si="8"/>
        <v>52.94</v>
      </c>
      <c r="BZ6" s="21">
        <f t="shared" si="8"/>
        <v>52.05</v>
      </c>
      <c r="CA6" s="20" t="str">
        <f>IF(CA7="","",IF(CA7="-","【-】","【"&amp;SUBSTITUTE(TEXT(CA7,"#,##0.00"),"-","△")&amp;"】"))</f>
        <v>【56.93】</v>
      </c>
      <c r="CB6" s="21">
        <f>IF(CB7="",NA(),CB7)</f>
        <v>222.25</v>
      </c>
      <c r="CC6" s="21">
        <f t="shared" ref="CC6:CK6" si="9">IF(CC7="",NA(),CC7)</f>
        <v>830.66</v>
      </c>
      <c r="CD6" s="21">
        <f t="shared" si="9"/>
        <v>479.23</v>
      </c>
      <c r="CE6" s="21">
        <f t="shared" si="9"/>
        <v>554.37</v>
      </c>
      <c r="CF6" s="21">
        <f t="shared" si="9"/>
        <v>278.39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48.7</v>
      </c>
      <c r="CN6" s="21">
        <f t="shared" ref="CN6:CV6" si="10">IF(CN7="",NA(),CN7)</f>
        <v>49.35</v>
      </c>
      <c r="CO6" s="21">
        <f t="shared" si="10"/>
        <v>46.75</v>
      </c>
      <c r="CP6" s="21">
        <f t="shared" si="10"/>
        <v>44.81</v>
      </c>
      <c r="CQ6" s="21">
        <f t="shared" si="10"/>
        <v>45.45</v>
      </c>
      <c r="CR6" s="21">
        <f t="shared" si="10"/>
        <v>50.14</v>
      </c>
      <c r="CS6" s="21">
        <f t="shared" si="10"/>
        <v>54.83</v>
      </c>
      <c r="CT6" s="21">
        <f t="shared" si="10"/>
        <v>66.53</v>
      </c>
      <c r="CU6" s="21">
        <f t="shared" si="10"/>
        <v>52.35</v>
      </c>
      <c r="CV6" s="21">
        <f t="shared" si="10"/>
        <v>46.25</v>
      </c>
      <c r="CW6" s="20" t="str">
        <f>IF(CW7="","",IF(CW7="-","【-】","【"&amp;SUBSTITUTE(TEXT(CW7,"#,##0.00"),"-","△")&amp;"】"))</f>
        <v>【49.87】</v>
      </c>
      <c r="CX6" s="21">
        <f>IF(CX7="",NA(),CX7)</f>
        <v>88.48</v>
      </c>
      <c r="CY6" s="21">
        <f t="shared" ref="CY6:DG6" si="11">IF(CY7="",NA(),CY7)</f>
        <v>86.72</v>
      </c>
      <c r="CZ6" s="21">
        <f t="shared" si="11"/>
        <v>86.3</v>
      </c>
      <c r="DA6" s="21">
        <f t="shared" si="11"/>
        <v>86.65</v>
      </c>
      <c r="DB6" s="21">
        <f t="shared" si="11"/>
        <v>87.19</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75418</v>
      </c>
      <c r="D7" s="23">
        <v>47</v>
      </c>
      <c r="E7" s="23">
        <v>17</v>
      </c>
      <c r="F7" s="23">
        <v>5</v>
      </c>
      <c r="G7" s="23">
        <v>0</v>
      </c>
      <c r="H7" s="23" t="s">
        <v>98</v>
      </c>
      <c r="I7" s="23" t="s">
        <v>99</v>
      </c>
      <c r="J7" s="23" t="s">
        <v>100</v>
      </c>
      <c r="K7" s="23" t="s">
        <v>101</v>
      </c>
      <c r="L7" s="23" t="s">
        <v>102</v>
      </c>
      <c r="M7" s="23" t="s">
        <v>103</v>
      </c>
      <c r="N7" s="24" t="s">
        <v>104</v>
      </c>
      <c r="O7" s="24" t="s">
        <v>105</v>
      </c>
      <c r="P7" s="24">
        <v>8.1</v>
      </c>
      <c r="Q7" s="24">
        <v>112.22</v>
      </c>
      <c r="R7" s="24">
        <v>2475</v>
      </c>
      <c r="S7" s="24">
        <v>4608</v>
      </c>
      <c r="T7" s="24">
        <v>58.69</v>
      </c>
      <c r="U7" s="24">
        <v>78.510000000000005</v>
      </c>
      <c r="V7" s="24">
        <v>367</v>
      </c>
      <c r="W7" s="24">
        <v>0.61</v>
      </c>
      <c r="X7" s="24">
        <v>601.64</v>
      </c>
      <c r="Y7" s="24">
        <v>91.25</v>
      </c>
      <c r="Z7" s="24">
        <v>71.349999999999994</v>
      </c>
      <c r="AA7" s="24">
        <v>71.91</v>
      </c>
      <c r="AB7" s="24">
        <v>68.48</v>
      </c>
      <c r="AC7" s="24">
        <v>85.13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2978.05</v>
      </c>
      <c r="BK7" s="24">
        <v>826.83</v>
      </c>
      <c r="BL7" s="24">
        <v>867.83</v>
      </c>
      <c r="BM7" s="24">
        <v>791.76</v>
      </c>
      <c r="BN7" s="24">
        <v>900.82</v>
      </c>
      <c r="BO7" s="24">
        <v>839.21</v>
      </c>
      <c r="BP7" s="24">
        <v>785.1</v>
      </c>
      <c r="BQ7" s="24">
        <v>60.46</v>
      </c>
      <c r="BR7" s="24">
        <v>16.149999999999999</v>
      </c>
      <c r="BS7" s="24">
        <v>27.77</v>
      </c>
      <c r="BT7" s="24">
        <v>24.51</v>
      </c>
      <c r="BU7" s="24">
        <v>44.25</v>
      </c>
      <c r="BV7" s="24">
        <v>57.31</v>
      </c>
      <c r="BW7" s="24">
        <v>57.08</v>
      </c>
      <c r="BX7" s="24">
        <v>56.26</v>
      </c>
      <c r="BY7" s="24">
        <v>52.94</v>
      </c>
      <c r="BZ7" s="24">
        <v>52.05</v>
      </c>
      <c r="CA7" s="24">
        <v>56.93</v>
      </c>
      <c r="CB7" s="24">
        <v>222.25</v>
      </c>
      <c r="CC7" s="24">
        <v>830.66</v>
      </c>
      <c r="CD7" s="24">
        <v>479.23</v>
      </c>
      <c r="CE7" s="24">
        <v>554.37</v>
      </c>
      <c r="CF7" s="24">
        <v>278.39</v>
      </c>
      <c r="CG7" s="24">
        <v>273.52</v>
      </c>
      <c r="CH7" s="24">
        <v>274.99</v>
      </c>
      <c r="CI7" s="24">
        <v>282.08999999999997</v>
      </c>
      <c r="CJ7" s="24">
        <v>303.27999999999997</v>
      </c>
      <c r="CK7" s="24">
        <v>301.86</v>
      </c>
      <c r="CL7" s="24">
        <v>271.14999999999998</v>
      </c>
      <c r="CM7" s="24">
        <v>48.7</v>
      </c>
      <c r="CN7" s="24">
        <v>49.35</v>
      </c>
      <c r="CO7" s="24">
        <v>46.75</v>
      </c>
      <c r="CP7" s="24">
        <v>44.81</v>
      </c>
      <c r="CQ7" s="24">
        <v>45.45</v>
      </c>
      <c r="CR7" s="24">
        <v>50.14</v>
      </c>
      <c r="CS7" s="24">
        <v>54.83</v>
      </c>
      <c r="CT7" s="24">
        <v>66.53</v>
      </c>
      <c r="CU7" s="24">
        <v>52.35</v>
      </c>
      <c r="CV7" s="24">
        <v>46.25</v>
      </c>
      <c r="CW7" s="24">
        <v>49.87</v>
      </c>
      <c r="CX7" s="24">
        <v>88.48</v>
      </c>
      <c r="CY7" s="24">
        <v>86.72</v>
      </c>
      <c r="CZ7" s="24">
        <v>86.3</v>
      </c>
      <c r="DA7" s="24">
        <v>86.65</v>
      </c>
      <c r="DB7" s="24">
        <v>87.19</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2025-01-27T23:55:52Z</cp:lastPrinted>
  <dcterms:created xsi:type="dcterms:W3CDTF">2025-01-24T07:33:34Z</dcterms:created>
  <dcterms:modified xsi:type="dcterms:W3CDTF">2025-03-05T02:21:19Z</dcterms:modified>
  <cp:category/>
</cp:coreProperties>
</file>