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20d9f8\作業用\04 財政2\00K_000_001_地方公営企業一般\○経営比較分析表（H29～）\R6\04_市町村回答_0205〆\483塙町○\"/>
    </mc:Choice>
  </mc:AlternateContent>
  <workbookProtection workbookAlgorithmName="SHA-512" workbookHashValue="tMmw/2MFjgFOZFTsndJ+EZGiBrc56a7rWXKvZMQYUf6t3ce5HPC2wmmfj6oObeM4VwfsKk4pb20PSgemoENp6g==" workbookSaltValue="2WlfJvoZJp3clQ4HSJuGXg==" workbookSpinCount="100000" lockStructure="1"/>
  <bookViews>
    <workbookView xWindow="-120" yWindow="-120" windowWidth="20736" windowHeight="1116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T6" i="5"/>
  <c r="S6" i="5"/>
  <c r="AL8" i="4" s="1"/>
  <c r="R6" i="5"/>
  <c r="Q6" i="5"/>
  <c r="W10" i="4" s="1"/>
  <c r="P6" i="5"/>
  <c r="P10" i="4" s="1"/>
  <c r="O6" i="5"/>
  <c r="I10" i="4" s="1"/>
  <c r="N6" i="5"/>
  <c r="M6" i="5"/>
  <c r="L6" i="5"/>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H85" i="4"/>
  <c r="AD10" i="4"/>
  <c r="B10" i="4"/>
  <c r="BB8" i="4"/>
  <c r="AT8" i="4"/>
  <c r="AD8" i="4"/>
  <c r="W8" i="4"/>
  <c r="B8" i="4"/>
</calcChain>
</file>

<file path=xl/sharedStrings.xml><?xml version="1.0" encoding="utf-8"?>
<sst xmlns="http://schemas.openxmlformats.org/spreadsheetml/2006/main" count="318" uniqueCount="117">
  <si>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</si>
  <si>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</si>
  <si>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</si>
  <si>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</si>
  <si>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</si>
  <si>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</si>
  <si>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</si>
  <si>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</si>
  <si>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</si>
  <si>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</si>
  <si>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</si>
  <si>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</si>
  <si>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</si>
  <si>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</si>
  <si>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</si>
  <si>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</si>
  <si>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</si>
  <si>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</si>
  <si>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</si>
  <si>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</si>
  <si>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</si>
  <si>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</si>
  <si>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</si>
  <si>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</si>
  <si>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</si>
  <si>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</si>
  <si>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</si>
  <si>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</si>
  <si>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</si>
  <si>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</si>
  <si>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</si>
  <si>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</si>
  <si>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</si>
  <si>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</si>
  <si>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</si>
  <si>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</si>
  <si>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</si>
  <si>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</si>
  <si>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</si>
  <si>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</si>
  <si>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</si>
  <si>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</si>
  <si>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</si>
  <si>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</si>
  <si>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</si>
  <si>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</si>
  <si>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</si>
  <si>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</si>
  <si>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</si>
  <si>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</si>
  <si>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</si>
  <si>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</si>
  <si>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</si>
  <si>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</si>
  <si>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</si>
  <si>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</si>
  <si>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</si>
  <si>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</si>
  <si>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</si>
  <si>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</si>
  <si>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</si>
  <si>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</si>
  <si>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</si>
  <si>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</si>
  <si>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</si>
  <si>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</si>
  <si>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</si>
  <si>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</si>
  <si>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</si>
  <si>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</si>
  <si>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</si>
  <si>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</si>
  <si>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</si>
  <si>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</si>
  <si>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</si>
  <si>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</si>
  <si>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</si>
  <si>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</si>
  <si>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</si>
  <si>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</si>
  <si>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</si>
  <si>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</si>
  <si>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</si>
  <si>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</si>
  <si>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</si>
  <si>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</si>
  <si>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</si>
  <si>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</si>
  <si>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</si>
  <si>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</si>
  <si>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</si>
  <si>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</si>
  <si>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</si>
  <si>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</si>
  <si>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</si>
  <si>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</si>
  <si>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塙町</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</si>
  <si>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</si>
  <si>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</si>
  <si>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</si>
  <si>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</si>
  <si>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</si>
  <si>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</si>
  <si>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</si>
  <si>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</si>
  <si>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</si>
  <si>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</si>
  <si>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</si>
  <si>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</si>
  <si>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</si>
  <si>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</si>
  <si>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</si>
  <si>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</si>
  <si>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</si>
  <si>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</si>
  <si>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①経常収支比率は100％以上であるが、一般会計からの繰入金に依存している状況であるため、経常収益の増加、経常費用の縮減により、経費回収率の向上を図る必要がある。
③流動比率は平均を下回っている。使用料増収等の支払能力を高めるための経営改善を図っていく必要がある。
⑤経費回収率は平均より低い値となっている。経費回収率向上のため経費削減とともに、使用料改定や水洗化率の向上による使用料収入の確保が望まれる。
⑥汚水処理原価の低減のために、維持管理費の縮減や水洗化率の向上を図り有収水量を確保する必要がある。
⑦施設利用率は汚水処理人口の減少により施設利用率は低下していくものと推測される。汚水処理施設の統合、処理方法の見直し等の改善が必要である。
⑧継続的に未接続世帯への加入促進に努めなければならない。</t>
    <phoneticPr fontId="4"/>
  </si>
  <si>
    <t>・経営の健全性・効率性については、安定した経営を持続するために、使用料の見直しによる収入確保及び施設の統廃合により経費の縮減を図っていく。
・老朽化の状況については、資産の更新需要に備え、投資の見通しと財源の見通しを適切に把握し、目標設定及び目標達成に要する計画期間内の投資規模を把握して進めていく。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</si>
</sst>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751-4CC0-B65F-49E5CAC0CD2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C751-4CC0-B65F-49E5CAC0CD2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55.83</c:v>
                </c:pt>
              </c:numCache>
            </c:numRef>
          </c:val>
          <c:extLst>
            <c:ext xmlns:c16="http://schemas.microsoft.com/office/drawing/2014/chart" uri="{C3380CC4-5D6E-409C-BE32-E72D297353CC}">
              <c16:uniqueId val="{00000000-4B5B-489F-9226-591BE588963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52.63</c:v>
                </c:pt>
              </c:numCache>
            </c:numRef>
          </c:val>
          <c:smooth val="0"/>
          <c:extLst>
            <c:ext xmlns:c16="http://schemas.microsoft.com/office/drawing/2014/chart" uri="{C3380CC4-5D6E-409C-BE32-E72D297353CC}">
              <c16:uniqueId val="{00000001-4B5B-489F-9226-591BE588963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88.1</c:v>
                </c:pt>
              </c:numCache>
            </c:numRef>
          </c:val>
          <c:extLst>
            <c:ext xmlns:c16="http://schemas.microsoft.com/office/drawing/2014/chart" uri="{C3380CC4-5D6E-409C-BE32-E72D297353CC}">
              <c16:uniqueId val="{00000000-7E46-4A33-9F1F-68984C6C7CE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90.32</c:v>
                </c:pt>
              </c:numCache>
            </c:numRef>
          </c:val>
          <c:smooth val="0"/>
          <c:extLst>
            <c:ext xmlns:c16="http://schemas.microsoft.com/office/drawing/2014/chart" uri="{C3380CC4-5D6E-409C-BE32-E72D297353CC}">
              <c16:uniqueId val="{00000001-7E46-4A33-9F1F-68984C6C7CE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122.78</c:v>
                </c:pt>
              </c:numCache>
            </c:numRef>
          </c:val>
          <c:extLst>
            <c:ext xmlns:c16="http://schemas.microsoft.com/office/drawing/2014/chart" uri="{C3380CC4-5D6E-409C-BE32-E72D297353CC}">
              <c16:uniqueId val="{00000000-B398-4796-B150-A5331524F8C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103.07</c:v>
                </c:pt>
              </c:numCache>
            </c:numRef>
          </c:val>
          <c:smooth val="0"/>
          <c:extLst>
            <c:ext xmlns:c16="http://schemas.microsoft.com/office/drawing/2014/chart" uri="{C3380CC4-5D6E-409C-BE32-E72D297353CC}">
              <c16:uniqueId val="{00000001-B398-4796-B150-A5331524F8C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3.61</c:v>
                </c:pt>
              </c:numCache>
            </c:numRef>
          </c:val>
          <c:extLst>
            <c:ext xmlns:c16="http://schemas.microsoft.com/office/drawing/2014/chart" uri="{C3380CC4-5D6E-409C-BE32-E72D297353CC}">
              <c16:uniqueId val="{00000000-0710-4006-9A9E-8D66225087F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30.5</c:v>
                </c:pt>
              </c:numCache>
            </c:numRef>
          </c:val>
          <c:smooth val="0"/>
          <c:extLst>
            <c:ext xmlns:c16="http://schemas.microsoft.com/office/drawing/2014/chart" uri="{C3380CC4-5D6E-409C-BE32-E72D297353CC}">
              <c16:uniqueId val="{00000001-0710-4006-9A9E-8D66225087F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C8A-4F20-AD45-EF12CE6EE8E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5C8A-4F20-AD45-EF12CE6EE8E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30A-4132-A87C-91B9AA7AD41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120.64</c:v>
                </c:pt>
              </c:numCache>
            </c:numRef>
          </c:val>
          <c:smooth val="0"/>
          <c:extLst>
            <c:ext xmlns:c16="http://schemas.microsoft.com/office/drawing/2014/chart" uri="{C3380CC4-5D6E-409C-BE32-E72D297353CC}">
              <c16:uniqueId val="{00000001-D30A-4132-A87C-91B9AA7AD41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36.43</c:v>
                </c:pt>
              </c:numCache>
            </c:numRef>
          </c:val>
          <c:extLst>
            <c:ext xmlns:c16="http://schemas.microsoft.com/office/drawing/2014/chart" uri="{C3380CC4-5D6E-409C-BE32-E72D297353CC}">
              <c16:uniqueId val="{00000000-7A8D-4E86-A0A4-7261E9361AF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39.82</c:v>
                </c:pt>
              </c:numCache>
            </c:numRef>
          </c:val>
          <c:smooth val="0"/>
          <c:extLst>
            <c:ext xmlns:c16="http://schemas.microsoft.com/office/drawing/2014/chart" uri="{C3380CC4-5D6E-409C-BE32-E72D297353CC}">
              <c16:uniqueId val="{00000001-7A8D-4E86-A0A4-7261E9361AF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1363.5</c:v>
                </c:pt>
              </c:numCache>
            </c:numRef>
          </c:val>
          <c:extLst>
            <c:ext xmlns:c16="http://schemas.microsoft.com/office/drawing/2014/chart" uri="{C3380CC4-5D6E-409C-BE32-E72D297353CC}">
              <c16:uniqueId val="{00000000-18D7-41B5-86D2-9A028781D9D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743.31</c:v>
                </c:pt>
              </c:numCache>
            </c:numRef>
          </c:val>
          <c:smooth val="0"/>
          <c:extLst>
            <c:ext xmlns:c16="http://schemas.microsoft.com/office/drawing/2014/chart" uri="{C3380CC4-5D6E-409C-BE32-E72D297353CC}">
              <c16:uniqueId val="{00000001-18D7-41B5-86D2-9A028781D9D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43.7</c:v>
                </c:pt>
              </c:numCache>
            </c:numRef>
          </c:val>
          <c:extLst>
            <c:ext xmlns:c16="http://schemas.microsoft.com/office/drawing/2014/chart" uri="{C3380CC4-5D6E-409C-BE32-E72D297353CC}">
              <c16:uniqueId val="{00000000-E486-4744-B0FD-BEE57F28ACA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61.15</c:v>
                </c:pt>
              </c:numCache>
            </c:numRef>
          </c:val>
          <c:smooth val="0"/>
          <c:extLst>
            <c:ext xmlns:c16="http://schemas.microsoft.com/office/drawing/2014/chart" uri="{C3380CC4-5D6E-409C-BE32-E72D297353CC}">
              <c16:uniqueId val="{00000001-E486-4744-B0FD-BEE57F28ACA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324.10000000000002</c:v>
                </c:pt>
              </c:numCache>
            </c:numRef>
          </c:val>
          <c:extLst>
            <c:ext xmlns:c16="http://schemas.microsoft.com/office/drawing/2014/chart" uri="{C3380CC4-5D6E-409C-BE32-E72D297353CC}">
              <c16:uniqueId val="{00000000-9815-4938-84FB-979C4FDA0D6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250.43</c:v>
                </c:pt>
              </c:numCache>
            </c:numRef>
          </c:val>
          <c:smooth val="0"/>
          <c:extLst>
            <c:ext xmlns:c16="http://schemas.microsoft.com/office/drawing/2014/chart" uri="{C3380CC4-5D6E-409C-BE32-E72D297353CC}">
              <c16:uniqueId val="{00000001-9815-4938-84FB-979C4FDA0D6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58" zoomScale="117" zoomScaleNormal="117"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福島県　塙町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F1</v>
      </c>
      <c r="X8" s="34"/>
      <c r="Y8" s="34"/>
      <c r="Z8" s="34"/>
      <c r="AA8" s="34"/>
      <c r="AB8" s="34"/>
      <c r="AC8" s="34"/>
      <c r="AD8" s="35" t="str">
        <f>データ!$M$6</f>
        <v>非設置</v>
      </c>
      <c r="AE8" s="35"/>
      <c r="AF8" s="35"/>
      <c r="AG8" s="35"/>
      <c r="AH8" s="35"/>
      <c r="AI8" s="35"/>
      <c r="AJ8" s="35"/>
      <c r="AK8" s="3"/>
      <c r="AL8" s="36">
        <f>データ!S6</f>
        <v>7979</v>
      </c>
      <c r="AM8" s="36"/>
      <c r="AN8" s="36"/>
      <c r="AO8" s="36"/>
      <c r="AP8" s="36"/>
      <c r="AQ8" s="36"/>
      <c r="AR8" s="36"/>
      <c r="AS8" s="36"/>
      <c r="AT8" s="37">
        <f>データ!T6</f>
        <v>211.41</v>
      </c>
      <c r="AU8" s="37"/>
      <c r="AV8" s="37"/>
      <c r="AW8" s="37"/>
      <c r="AX8" s="37"/>
      <c r="AY8" s="37"/>
      <c r="AZ8" s="37"/>
      <c r="BA8" s="37"/>
      <c r="BB8" s="37">
        <f>データ!U6</f>
        <v>37.74</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81.48</v>
      </c>
      <c r="J10" s="37"/>
      <c r="K10" s="37"/>
      <c r="L10" s="37"/>
      <c r="M10" s="37"/>
      <c r="N10" s="37"/>
      <c r="O10" s="37"/>
      <c r="P10" s="37">
        <f>データ!P6</f>
        <v>29.79</v>
      </c>
      <c r="Q10" s="37"/>
      <c r="R10" s="37"/>
      <c r="S10" s="37"/>
      <c r="T10" s="37"/>
      <c r="U10" s="37"/>
      <c r="V10" s="37"/>
      <c r="W10" s="37">
        <f>データ!Q6</f>
        <v>90</v>
      </c>
      <c r="X10" s="37"/>
      <c r="Y10" s="37"/>
      <c r="Z10" s="37"/>
      <c r="AA10" s="37"/>
      <c r="AB10" s="37"/>
      <c r="AC10" s="37"/>
      <c r="AD10" s="36">
        <f>データ!R6</f>
        <v>2921</v>
      </c>
      <c r="AE10" s="36"/>
      <c r="AF10" s="36"/>
      <c r="AG10" s="36"/>
      <c r="AH10" s="36"/>
      <c r="AI10" s="36"/>
      <c r="AJ10" s="36"/>
      <c r="AK10" s="2"/>
      <c r="AL10" s="36">
        <f>データ!V6</f>
        <v>2361</v>
      </c>
      <c r="AM10" s="36"/>
      <c r="AN10" s="36"/>
      <c r="AO10" s="36"/>
      <c r="AP10" s="36"/>
      <c r="AQ10" s="36"/>
      <c r="AR10" s="36"/>
      <c r="AS10" s="36"/>
      <c r="AT10" s="37">
        <f>データ!W6</f>
        <v>2.12</v>
      </c>
      <c r="AU10" s="37"/>
      <c r="AV10" s="37"/>
      <c r="AW10" s="37"/>
      <c r="AX10" s="37"/>
      <c r="AY10" s="37"/>
      <c r="AZ10" s="37"/>
      <c r="BA10" s="37"/>
      <c r="BB10" s="37">
        <f>データ!X6</f>
        <v>1113.68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NA43SYxkGPkzgeHWEy4Wypv54UC8+HxWfWhzd3CQrdv8hmzbDjYZ1wsZ/9O33mm4PdC1c1ogHeInYvfBZi8gHg==" saltValue="txNKTE+H9rwlSgLYAiT8V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74837</v>
      </c>
      <c r="D6" s="19">
        <f t="shared" si="3"/>
        <v>46</v>
      </c>
      <c r="E6" s="19">
        <f t="shared" si="3"/>
        <v>17</v>
      </c>
      <c r="F6" s="19">
        <f t="shared" si="3"/>
        <v>5</v>
      </c>
      <c r="G6" s="19">
        <f t="shared" si="3"/>
        <v>0</v>
      </c>
      <c r="H6" s="19" t="str">
        <f t="shared" si="3"/>
        <v>福島県　塙町</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81.48</v>
      </c>
      <c r="P6" s="20">
        <f t="shared" si="3"/>
        <v>29.79</v>
      </c>
      <c r="Q6" s="20">
        <f t="shared" si="3"/>
        <v>90</v>
      </c>
      <c r="R6" s="20">
        <f t="shared" si="3"/>
        <v>2921</v>
      </c>
      <c r="S6" s="20">
        <f t="shared" si="3"/>
        <v>7979</v>
      </c>
      <c r="T6" s="20">
        <f t="shared" si="3"/>
        <v>211.41</v>
      </c>
      <c r="U6" s="20">
        <f t="shared" si="3"/>
        <v>37.74</v>
      </c>
      <c r="V6" s="20">
        <f t="shared" si="3"/>
        <v>2361</v>
      </c>
      <c r="W6" s="20">
        <f t="shared" si="3"/>
        <v>2.12</v>
      </c>
      <c r="X6" s="20">
        <f t="shared" si="3"/>
        <v>1113.68</v>
      </c>
      <c r="Y6" s="21" t="str">
        <f>IF(Y7="",NA(),Y7)</f>
        <v>-</v>
      </c>
      <c r="Z6" s="21" t="str">
        <f t="shared" ref="Z6:AH6" si="4">IF(Z7="",NA(),Z7)</f>
        <v>-</v>
      </c>
      <c r="AA6" s="21" t="str">
        <f t="shared" si="4"/>
        <v>-</v>
      </c>
      <c r="AB6" s="21" t="str">
        <f t="shared" si="4"/>
        <v>-</v>
      </c>
      <c r="AC6" s="21">
        <f t="shared" si="4"/>
        <v>122.78</v>
      </c>
      <c r="AD6" s="21" t="str">
        <f t="shared" si="4"/>
        <v>-</v>
      </c>
      <c r="AE6" s="21" t="str">
        <f t="shared" si="4"/>
        <v>-</v>
      </c>
      <c r="AF6" s="21" t="str">
        <f t="shared" si="4"/>
        <v>-</v>
      </c>
      <c r="AG6" s="21" t="str">
        <f t="shared" si="4"/>
        <v>-</v>
      </c>
      <c r="AH6" s="21">
        <f t="shared" si="4"/>
        <v>103.07</v>
      </c>
      <c r="AI6" s="20" t="str">
        <f>IF(AI7="","",IF(AI7="-","【-】","【"&amp;SUBSTITUTE(TEXT(AI7,"#,##0.00"),"-","△")&amp;"】"))</f>
        <v>【104.44】</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120.64</v>
      </c>
      <c r="AT6" s="20" t="str">
        <f>IF(AT7="","",IF(AT7="-","【-】","【"&amp;SUBSTITUTE(TEXT(AT7,"#,##0.00"),"-","△")&amp;"】"))</f>
        <v>【124.06】</v>
      </c>
      <c r="AU6" s="21" t="str">
        <f>IF(AU7="",NA(),AU7)</f>
        <v>-</v>
      </c>
      <c r="AV6" s="21" t="str">
        <f t="shared" ref="AV6:BD6" si="6">IF(AV7="",NA(),AV7)</f>
        <v>-</v>
      </c>
      <c r="AW6" s="21" t="str">
        <f t="shared" si="6"/>
        <v>-</v>
      </c>
      <c r="AX6" s="21" t="str">
        <f t="shared" si="6"/>
        <v>-</v>
      </c>
      <c r="AY6" s="21">
        <f t="shared" si="6"/>
        <v>36.43</v>
      </c>
      <c r="AZ6" s="21" t="str">
        <f t="shared" si="6"/>
        <v>-</v>
      </c>
      <c r="BA6" s="21" t="str">
        <f t="shared" si="6"/>
        <v>-</v>
      </c>
      <c r="BB6" s="21" t="str">
        <f t="shared" si="6"/>
        <v>-</v>
      </c>
      <c r="BC6" s="21" t="str">
        <f t="shared" si="6"/>
        <v>-</v>
      </c>
      <c r="BD6" s="21">
        <f t="shared" si="6"/>
        <v>39.82</v>
      </c>
      <c r="BE6" s="20" t="str">
        <f>IF(BE7="","",IF(BE7="-","【-】","【"&amp;SUBSTITUTE(TEXT(BE7,"#,##0.00"),"-","△")&amp;"】"))</f>
        <v>【42.02】</v>
      </c>
      <c r="BF6" s="21" t="str">
        <f>IF(BF7="",NA(),BF7)</f>
        <v>-</v>
      </c>
      <c r="BG6" s="21" t="str">
        <f t="shared" ref="BG6:BO6" si="7">IF(BG7="",NA(),BG7)</f>
        <v>-</v>
      </c>
      <c r="BH6" s="21" t="str">
        <f t="shared" si="7"/>
        <v>-</v>
      </c>
      <c r="BI6" s="21" t="str">
        <f t="shared" si="7"/>
        <v>-</v>
      </c>
      <c r="BJ6" s="21">
        <f t="shared" si="7"/>
        <v>1363.5</v>
      </c>
      <c r="BK6" s="21" t="str">
        <f t="shared" si="7"/>
        <v>-</v>
      </c>
      <c r="BL6" s="21" t="str">
        <f t="shared" si="7"/>
        <v>-</v>
      </c>
      <c r="BM6" s="21" t="str">
        <f t="shared" si="7"/>
        <v>-</v>
      </c>
      <c r="BN6" s="21" t="str">
        <f t="shared" si="7"/>
        <v>-</v>
      </c>
      <c r="BO6" s="21">
        <f t="shared" si="7"/>
        <v>743.31</v>
      </c>
      <c r="BP6" s="20" t="str">
        <f>IF(BP7="","",IF(BP7="-","【-】","【"&amp;SUBSTITUTE(TEXT(BP7,"#,##0.00"),"-","△")&amp;"】"))</f>
        <v>【785.10】</v>
      </c>
      <c r="BQ6" s="21" t="str">
        <f>IF(BQ7="",NA(),BQ7)</f>
        <v>-</v>
      </c>
      <c r="BR6" s="21" t="str">
        <f t="shared" ref="BR6:BZ6" si="8">IF(BR7="",NA(),BR7)</f>
        <v>-</v>
      </c>
      <c r="BS6" s="21" t="str">
        <f t="shared" si="8"/>
        <v>-</v>
      </c>
      <c r="BT6" s="21" t="str">
        <f t="shared" si="8"/>
        <v>-</v>
      </c>
      <c r="BU6" s="21">
        <f t="shared" si="8"/>
        <v>43.7</v>
      </c>
      <c r="BV6" s="21" t="str">
        <f t="shared" si="8"/>
        <v>-</v>
      </c>
      <c r="BW6" s="21" t="str">
        <f t="shared" si="8"/>
        <v>-</v>
      </c>
      <c r="BX6" s="21" t="str">
        <f t="shared" si="8"/>
        <v>-</v>
      </c>
      <c r="BY6" s="21" t="str">
        <f t="shared" si="8"/>
        <v>-</v>
      </c>
      <c r="BZ6" s="21">
        <f t="shared" si="8"/>
        <v>61.15</v>
      </c>
      <c r="CA6" s="20" t="str">
        <f>IF(CA7="","",IF(CA7="-","【-】","【"&amp;SUBSTITUTE(TEXT(CA7,"#,##0.00"),"-","△")&amp;"】"))</f>
        <v>【56.93】</v>
      </c>
      <c r="CB6" s="21" t="str">
        <f>IF(CB7="",NA(),CB7)</f>
        <v>-</v>
      </c>
      <c r="CC6" s="21" t="str">
        <f t="shared" ref="CC6:CK6" si="9">IF(CC7="",NA(),CC7)</f>
        <v>-</v>
      </c>
      <c r="CD6" s="21" t="str">
        <f t="shared" si="9"/>
        <v>-</v>
      </c>
      <c r="CE6" s="21" t="str">
        <f t="shared" si="9"/>
        <v>-</v>
      </c>
      <c r="CF6" s="21">
        <f t="shared" si="9"/>
        <v>324.10000000000002</v>
      </c>
      <c r="CG6" s="21" t="str">
        <f t="shared" si="9"/>
        <v>-</v>
      </c>
      <c r="CH6" s="21" t="str">
        <f t="shared" si="9"/>
        <v>-</v>
      </c>
      <c r="CI6" s="21" t="str">
        <f t="shared" si="9"/>
        <v>-</v>
      </c>
      <c r="CJ6" s="21" t="str">
        <f t="shared" si="9"/>
        <v>-</v>
      </c>
      <c r="CK6" s="21">
        <f t="shared" si="9"/>
        <v>250.43</v>
      </c>
      <c r="CL6" s="20" t="str">
        <f>IF(CL7="","",IF(CL7="-","【-】","【"&amp;SUBSTITUTE(TEXT(CL7,"#,##0.00"),"-","△")&amp;"】"))</f>
        <v>【271.15】</v>
      </c>
      <c r="CM6" s="21" t="str">
        <f>IF(CM7="",NA(),CM7)</f>
        <v>-</v>
      </c>
      <c r="CN6" s="21" t="str">
        <f t="shared" ref="CN6:CV6" si="10">IF(CN7="",NA(),CN7)</f>
        <v>-</v>
      </c>
      <c r="CO6" s="21" t="str">
        <f t="shared" si="10"/>
        <v>-</v>
      </c>
      <c r="CP6" s="21" t="str">
        <f t="shared" si="10"/>
        <v>-</v>
      </c>
      <c r="CQ6" s="21">
        <f t="shared" si="10"/>
        <v>55.83</v>
      </c>
      <c r="CR6" s="21" t="str">
        <f t="shared" si="10"/>
        <v>-</v>
      </c>
      <c r="CS6" s="21" t="str">
        <f t="shared" si="10"/>
        <v>-</v>
      </c>
      <c r="CT6" s="21" t="str">
        <f t="shared" si="10"/>
        <v>-</v>
      </c>
      <c r="CU6" s="21" t="str">
        <f t="shared" si="10"/>
        <v>-</v>
      </c>
      <c r="CV6" s="21">
        <f t="shared" si="10"/>
        <v>52.63</v>
      </c>
      <c r="CW6" s="20" t="str">
        <f>IF(CW7="","",IF(CW7="-","【-】","【"&amp;SUBSTITUTE(TEXT(CW7,"#,##0.00"),"-","△")&amp;"】"))</f>
        <v>【49.87】</v>
      </c>
      <c r="CX6" s="21" t="str">
        <f>IF(CX7="",NA(),CX7)</f>
        <v>-</v>
      </c>
      <c r="CY6" s="21" t="str">
        <f t="shared" ref="CY6:DG6" si="11">IF(CY7="",NA(),CY7)</f>
        <v>-</v>
      </c>
      <c r="CZ6" s="21" t="str">
        <f t="shared" si="11"/>
        <v>-</v>
      </c>
      <c r="DA6" s="21" t="str">
        <f t="shared" si="11"/>
        <v>-</v>
      </c>
      <c r="DB6" s="21">
        <f t="shared" si="11"/>
        <v>88.1</v>
      </c>
      <c r="DC6" s="21" t="str">
        <f t="shared" si="11"/>
        <v>-</v>
      </c>
      <c r="DD6" s="21" t="str">
        <f t="shared" si="11"/>
        <v>-</v>
      </c>
      <c r="DE6" s="21" t="str">
        <f t="shared" si="11"/>
        <v>-</v>
      </c>
      <c r="DF6" s="21" t="str">
        <f t="shared" si="11"/>
        <v>-</v>
      </c>
      <c r="DG6" s="21">
        <f t="shared" si="11"/>
        <v>90.32</v>
      </c>
      <c r="DH6" s="20" t="str">
        <f>IF(DH7="","",IF(DH7="-","【-】","【"&amp;SUBSTITUTE(TEXT(DH7,"#,##0.00"),"-","△")&amp;"】"))</f>
        <v>【87.54】</v>
      </c>
      <c r="DI6" s="21" t="str">
        <f>IF(DI7="",NA(),DI7)</f>
        <v>-</v>
      </c>
      <c r="DJ6" s="21" t="str">
        <f t="shared" ref="DJ6:DR6" si="12">IF(DJ7="",NA(),DJ7)</f>
        <v>-</v>
      </c>
      <c r="DK6" s="21" t="str">
        <f t="shared" si="12"/>
        <v>-</v>
      </c>
      <c r="DL6" s="21" t="str">
        <f t="shared" si="12"/>
        <v>-</v>
      </c>
      <c r="DM6" s="21">
        <f t="shared" si="12"/>
        <v>3.61</v>
      </c>
      <c r="DN6" s="21" t="str">
        <f t="shared" si="12"/>
        <v>-</v>
      </c>
      <c r="DO6" s="21" t="str">
        <f t="shared" si="12"/>
        <v>-</v>
      </c>
      <c r="DP6" s="21" t="str">
        <f t="shared" si="12"/>
        <v>-</v>
      </c>
      <c r="DQ6" s="21" t="str">
        <f t="shared" si="12"/>
        <v>-</v>
      </c>
      <c r="DR6" s="21">
        <f t="shared" si="12"/>
        <v>30.5</v>
      </c>
      <c r="DS6" s="20" t="str">
        <f>IF(DS7="","",IF(DS7="-","【-】","【"&amp;SUBSTITUTE(TEXT(DS7,"#,##0.00"),"-","△")&amp;"】"))</f>
        <v>【28.42】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【0.08】</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2">
      <c r="A7" s="14"/>
      <c r="B7" s="23">
        <v>2023</v>
      </c>
      <c r="C7" s="23">
        <v>74837</v>
      </c>
      <c r="D7" s="23">
        <v>46</v>
      </c>
      <c r="E7" s="23">
        <v>17</v>
      </c>
      <c r="F7" s="23">
        <v>5</v>
      </c>
      <c r="G7" s="23">
        <v>0</v>
      </c>
      <c r="H7" s="23" t="s">
        <v>96</v>
      </c>
      <c r="I7" s="23" t="s">
        <v>97</v>
      </c>
      <c r="J7" s="23" t="s">
        <v>98</v>
      </c>
      <c r="K7" s="23" t="s">
        <v>99</v>
      </c>
      <c r="L7" s="23" t="s">
        <v>100</v>
      </c>
      <c r="M7" s="23" t="s">
        <v>101</v>
      </c>
      <c r="N7" s="24" t="s">
        <v>102</v>
      </c>
      <c r="O7" s="24">
        <v>81.48</v>
      </c>
      <c r="P7" s="24">
        <v>29.79</v>
      </c>
      <c r="Q7" s="24">
        <v>90</v>
      </c>
      <c r="R7" s="24">
        <v>2921</v>
      </c>
      <c r="S7" s="24">
        <v>7979</v>
      </c>
      <c r="T7" s="24">
        <v>211.41</v>
      </c>
      <c r="U7" s="24">
        <v>37.74</v>
      </c>
      <c r="V7" s="24">
        <v>2361</v>
      </c>
      <c r="W7" s="24">
        <v>2.12</v>
      </c>
      <c r="X7" s="24">
        <v>1113.68</v>
      </c>
      <c r="Y7" s="24" t="s">
        <v>102</v>
      </c>
      <c r="Z7" s="24" t="s">
        <v>102</v>
      </c>
      <c r="AA7" s="24" t="s">
        <v>102</v>
      </c>
      <c r="AB7" s="24" t="s">
        <v>102</v>
      </c>
      <c r="AC7" s="24">
        <v>122.78</v>
      </c>
      <c r="AD7" s="24" t="s">
        <v>102</v>
      </c>
      <c r="AE7" s="24" t="s">
        <v>102</v>
      </c>
      <c r="AF7" s="24" t="s">
        <v>102</v>
      </c>
      <c r="AG7" s="24" t="s">
        <v>102</v>
      </c>
      <c r="AH7" s="24">
        <v>103.07</v>
      </c>
      <c r="AI7" s="24">
        <v>104.44</v>
      </c>
      <c r="AJ7" s="24" t="s">
        <v>102</v>
      </c>
      <c r="AK7" s="24" t="s">
        <v>102</v>
      </c>
      <c r="AL7" s="24" t="s">
        <v>102</v>
      </c>
      <c r="AM7" s="24" t="s">
        <v>102</v>
      </c>
      <c r="AN7" s="24">
        <v>0</v>
      </c>
      <c r="AO7" s="24" t="s">
        <v>102</v>
      </c>
      <c r="AP7" s="24" t="s">
        <v>102</v>
      </c>
      <c r="AQ7" s="24" t="s">
        <v>102</v>
      </c>
      <c r="AR7" s="24" t="s">
        <v>102</v>
      </c>
      <c r="AS7" s="24">
        <v>120.64</v>
      </c>
      <c r="AT7" s="24">
        <v>124.06</v>
      </c>
      <c r="AU7" s="24" t="s">
        <v>102</v>
      </c>
      <c r="AV7" s="24" t="s">
        <v>102</v>
      </c>
      <c r="AW7" s="24" t="s">
        <v>102</v>
      </c>
      <c r="AX7" s="24" t="s">
        <v>102</v>
      </c>
      <c r="AY7" s="24">
        <v>36.43</v>
      </c>
      <c r="AZ7" s="24" t="s">
        <v>102</v>
      </c>
      <c r="BA7" s="24" t="s">
        <v>102</v>
      </c>
      <c r="BB7" s="24" t="s">
        <v>102</v>
      </c>
      <c r="BC7" s="24" t="s">
        <v>102</v>
      </c>
      <c r="BD7" s="24">
        <v>39.82</v>
      </c>
      <c r="BE7" s="24">
        <v>42.02</v>
      </c>
      <c r="BF7" s="24" t="s">
        <v>102</v>
      </c>
      <c r="BG7" s="24" t="s">
        <v>102</v>
      </c>
      <c r="BH7" s="24" t="s">
        <v>102</v>
      </c>
      <c r="BI7" s="24" t="s">
        <v>102</v>
      </c>
      <c r="BJ7" s="24">
        <v>1363.5</v>
      </c>
      <c r="BK7" s="24" t="s">
        <v>102</v>
      </c>
      <c r="BL7" s="24" t="s">
        <v>102</v>
      </c>
      <c r="BM7" s="24" t="s">
        <v>102</v>
      </c>
      <c r="BN7" s="24" t="s">
        <v>102</v>
      </c>
      <c r="BO7" s="24">
        <v>743.31</v>
      </c>
      <c r="BP7" s="24">
        <v>785.1</v>
      </c>
      <c r="BQ7" s="24" t="s">
        <v>102</v>
      </c>
      <c r="BR7" s="24" t="s">
        <v>102</v>
      </c>
      <c r="BS7" s="24" t="s">
        <v>102</v>
      </c>
      <c r="BT7" s="24" t="s">
        <v>102</v>
      </c>
      <c r="BU7" s="24">
        <v>43.7</v>
      </c>
      <c r="BV7" s="24" t="s">
        <v>102</v>
      </c>
      <c r="BW7" s="24" t="s">
        <v>102</v>
      </c>
      <c r="BX7" s="24" t="s">
        <v>102</v>
      </c>
      <c r="BY7" s="24" t="s">
        <v>102</v>
      </c>
      <c r="BZ7" s="24">
        <v>61.15</v>
      </c>
      <c r="CA7" s="24">
        <v>56.93</v>
      </c>
      <c r="CB7" s="24" t="s">
        <v>102</v>
      </c>
      <c r="CC7" s="24" t="s">
        <v>102</v>
      </c>
      <c r="CD7" s="24" t="s">
        <v>102</v>
      </c>
      <c r="CE7" s="24" t="s">
        <v>102</v>
      </c>
      <c r="CF7" s="24">
        <v>324.10000000000002</v>
      </c>
      <c r="CG7" s="24" t="s">
        <v>102</v>
      </c>
      <c r="CH7" s="24" t="s">
        <v>102</v>
      </c>
      <c r="CI7" s="24" t="s">
        <v>102</v>
      </c>
      <c r="CJ7" s="24" t="s">
        <v>102</v>
      </c>
      <c r="CK7" s="24">
        <v>250.43</v>
      </c>
      <c r="CL7" s="24">
        <v>271.14999999999998</v>
      </c>
      <c r="CM7" s="24" t="s">
        <v>102</v>
      </c>
      <c r="CN7" s="24" t="s">
        <v>102</v>
      </c>
      <c r="CO7" s="24" t="s">
        <v>102</v>
      </c>
      <c r="CP7" s="24" t="s">
        <v>102</v>
      </c>
      <c r="CQ7" s="24">
        <v>55.83</v>
      </c>
      <c r="CR7" s="24" t="s">
        <v>102</v>
      </c>
      <c r="CS7" s="24" t="s">
        <v>102</v>
      </c>
      <c r="CT7" s="24" t="s">
        <v>102</v>
      </c>
      <c r="CU7" s="24" t="s">
        <v>102</v>
      </c>
      <c r="CV7" s="24">
        <v>52.63</v>
      </c>
      <c r="CW7" s="24">
        <v>49.87</v>
      </c>
      <c r="CX7" s="24" t="s">
        <v>102</v>
      </c>
      <c r="CY7" s="24" t="s">
        <v>102</v>
      </c>
      <c r="CZ7" s="24" t="s">
        <v>102</v>
      </c>
      <c r="DA7" s="24" t="s">
        <v>102</v>
      </c>
      <c r="DB7" s="24">
        <v>88.1</v>
      </c>
      <c r="DC7" s="24" t="s">
        <v>102</v>
      </c>
      <c r="DD7" s="24" t="s">
        <v>102</v>
      </c>
      <c r="DE7" s="24" t="s">
        <v>102</v>
      </c>
      <c r="DF7" s="24" t="s">
        <v>102</v>
      </c>
      <c r="DG7" s="24">
        <v>90.32</v>
      </c>
      <c r="DH7" s="24">
        <v>87.54</v>
      </c>
      <c r="DI7" s="24" t="s">
        <v>102</v>
      </c>
      <c r="DJ7" s="24" t="s">
        <v>102</v>
      </c>
      <c r="DK7" s="24" t="s">
        <v>102</v>
      </c>
      <c r="DL7" s="24" t="s">
        <v>102</v>
      </c>
      <c r="DM7" s="24">
        <v>3.61</v>
      </c>
      <c r="DN7" s="24" t="s">
        <v>102</v>
      </c>
      <c r="DO7" s="24" t="s">
        <v>102</v>
      </c>
      <c r="DP7" s="24" t="s">
        <v>102</v>
      </c>
      <c r="DQ7" s="24" t="s">
        <v>102</v>
      </c>
      <c r="DR7" s="24">
        <v>30.5</v>
      </c>
      <c r="DS7" s="24">
        <v>28.42</v>
      </c>
      <c r="DT7" s="24" t="s">
        <v>102</v>
      </c>
      <c r="DU7" s="24" t="s">
        <v>102</v>
      </c>
      <c r="DV7" s="24" t="s">
        <v>102</v>
      </c>
      <c r="DW7" s="24" t="s">
        <v>102</v>
      </c>
      <c r="DX7" s="24">
        <v>0</v>
      </c>
      <c r="DY7" s="24" t="s">
        <v>102</v>
      </c>
      <c r="DZ7" s="24" t="s">
        <v>102</v>
      </c>
      <c r="EA7" s="24" t="s">
        <v>102</v>
      </c>
      <c r="EB7" s="24" t="s">
        <v>102</v>
      </c>
      <c r="EC7" s="24">
        <v>0</v>
      </c>
      <c r="ED7" s="24">
        <v>0.08</v>
      </c>
      <c r="EE7" s="24" t="s">
        <v>102</v>
      </c>
      <c r="EF7" s="24" t="s">
        <v>102</v>
      </c>
      <c r="EG7" s="24" t="s">
        <v>102</v>
      </c>
      <c r="EH7" s="24" t="s">
        <v>102</v>
      </c>
      <c r="EI7" s="24">
        <v>0</v>
      </c>
      <c r="EJ7" s="24" t="s">
        <v>102</v>
      </c>
      <c r="EK7" s="24" t="s">
        <v>102</v>
      </c>
      <c r="EL7" s="24" t="s">
        <v>102</v>
      </c>
      <c r="EM7" s="24" t="s">
        <v>102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鴫原 絵梨香</cp:lastModifiedBy>
  <dcterms:created xsi:type="dcterms:W3CDTF">2025-01-24T07:16:05Z</dcterms:created>
  <dcterms:modified xsi:type="dcterms:W3CDTF">2025-03-04T07:52:13Z</dcterms:modified>
  <cp:category/>
</cp:coreProperties>
</file>