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483塙町○\"/>
    </mc:Choice>
  </mc:AlternateContent>
  <workbookProtection workbookAlgorithmName="SHA-512" workbookHashValue="Dob+3qnH5RxletxxiZv7m2VfePPao3C0Wf41jX3uGc7P34npIxKLHIIaR26ECMnS3NKjB0g6f8u2iMBjRNaiAQ==" workbookSaltValue="TBomaVTHnRC77L9/hNrVww==" workbookSpinCount="100000" lockStructure="1"/>
  <bookViews>
    <workbookView xWindow="-120" yWindow="-120" windowWidth="20736" windowHeight="1116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G85" i="4"/>
  <c r="E85" i="4"/>
  <c r="AT10" i="4"/>
  <c r="AL10" i="4"/>
  <c r="I10" i="4"/>
  <c r="AL8" i="4"/>
  <c r="P8" i="4"/>
  <c r="I8" i="4"/>
</calcChain>
</file>

<file path=xl/sharedStrings.xml><?xml version="1.0" encoding="utf-8"?>
<sst xmlns="http://schemas.openxmlformats.org/spreadsheetml/2006/main" count="319" uniqueCount="115">
  <si>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</si>
  <si>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</si>
  <si>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</si>
  <si>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</si>
  <si>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</si>
  <si>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</si>
  <si>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</si>
  <si>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</si>
  <si>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</si>
  <si>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</si>
  <si>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</si>
  <si>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</si>
  <si>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</si>
  <si>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</si>
  <si>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</si>
  <si>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</si>
  <si>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</si>
  <si>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</si>
  <si>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</si>
  <si>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</si>
  <si>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</si>
  <si>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</si>
  <si>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</si>
  <si>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</si>
  <si>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</si>
  <si>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</si>
  <si>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</si>
  <si>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</si>
  <si>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</si>
  <si>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</si>
  <si>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</si>
  <si>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</si>
  <si>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</si>
  <si>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</si>
  <si>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</si>
  <si>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</si>
  <si>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</si>
  <si>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</si>
  <si>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</si>
  <si>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</si>
  <si>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</si>
  <si>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</si>
  <si>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</si>
  <si>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</si>
  <si>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</si>
  <si>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</si>
  <si>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</si>
  <si>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</si>
  <si>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</si>
  <si>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</si>
  <si>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</si>
  <si>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</si>
  <si>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</si>
  <si>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</si>
  <si>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</si>
  <si>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</si>
  <si>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</si>
  <si>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</si>
  <si>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</si>
  <si>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</si>
  <si>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</si>
  <si>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</si>
  <si>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</si>
  <si>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</si>
  <si>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</si>
  <si>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</si>
  <si>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</si>
  <si>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</si>
  <si>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</si>
  <si>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</si>
  <si>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</si>
  <si>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</si>
  <si>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</si>
  <si>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</si>
  <si>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</si>
  <si>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</si>
  <si>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</si>
  <si>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</si>
  <si>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</si>
  <si>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</si>
  <si>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</si>
  <si>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</si>
  <si>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</si>
  <si>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</si>
  <si>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</si>
  <si>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</si>
  <si>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</si>
  <si>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</si>
  <si>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</si>
  <si>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</si>
  <si>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</si>
  <si>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</si>
  <si>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</si>
  <si>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</si>
  <si>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</si>
  <si>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</si>
  <si>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塙町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</si>
  <si>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</si>
  <si>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</si>
  <si>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</si>
  <si>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</si>
  <si>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</si>
  <si>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</si>
  <si>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</si>
  <si>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</si>
  <si>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</si>
  <si>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</si>
  <si>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</si>
  <si>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</si>
  <si>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</si>
  <si>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</si>
  <si>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</si>
  <si>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管路保全と不明水解消に向けて管路カメラ調査を継続して実施し、保全管理に努めていく。</t>
    <phoneticPr fontId="4"/>
  </si>
  <si>
    <t>①経常収支比率は100％以上であるが、一般会計からの繰入金に依存している状況であるため、経常収益の増加、経常費用の縮減により、経費回収率の向上を図る必要がある。
③流動比率は平均を大きく下回っている。使用料増収等の支払能力を高めるための経営改善を図っていく必要がある。
④企業債残高対事業規模比率は高い数値となっており、投資規模の適正化を検討し経営改善を図っていかなければならない。
⑤経費回収率は平均より低い値となっている。経費回収率向上のため経費削減とともに、下水道使用料改定や水洗化率の向上による使用料収入の確保が望まれる。
⑥汚水処理原価の低減のためには、有収率の向上が必要となる。不明水削減等による維持管理費の縮減や水洗化率の向上を図り有収水量を確保する必要がある。
⑦施設利用率は汚水処理人口の減少により施設利用率は低下していくものと推測される。汚水処理施設の統合、処理方法の見直し等の改善が必要である。
⑧水洗化率は平均値を上回り良好な数値となっている。</t>
    <rPh sb="136" eb="138">
      <t>キギョウ</t>
    </rPh>
    <rPh sb="138" eb="139">
      <t>サイ</t>
    </rPh>
    <rPh sb="139" eb="141">
      <t>ザンダカ</t>
    </rPh>
    <rPh sb="141" eb="142">
      <t>タイ</t>
    </rPh>
    <rPh sb="142" eb="144">
      <t>ジギョウ</t>
    </rPh>
    <rPh sb="144" eb="146">
      <t>キボ</t>
    </rPh>
    <rPh sb="146" eb="148">
      <t>ヒリツ</t>
    </rPh>
    <rPh sb="149" eb="150">
      <t>タカ</t>
    </rPh>
    <rPh sb="151" eb="153">
      <t>スウチ</t>
    </rPh>
    <phoneticPr fontId="4"/>
  </si>
  <si>
    <t>・経営の健全性・効率性については、安定した経営を持続するために、使用料の見直しによる収入確保及び施設の統廃合により経費の縮減を図っていく。
・老朽化の状況については、資産の更新需要に備え、投資の見通しと財源の見通しを適切に把握し、目標設定及び目標達成に要する計画期間内の投資規模を把握して進めていく。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</si>
</sst>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C9E-4E6D-80F6-B4E63FD9954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0.06</c:v>
                </c:pt>
              </c:numCache>
            </c:numRef>
          </c:val>
          <c:smooth val="0"/>
          <c:extLst>
            <c:ext xmlns:c16="http://schemas.microsoft.com/office/drawing/2014/chart" uri="{C3380CC4-5D6E-409C-BE32-E72D297353CC}">
              <c16:uniqueId val="{00000001-7C9E-4E6D-80F6-B4E63FD9954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65.930000000000007</c:v>
                </c:pt>
              </c:numCache>
            </c:numRef>
          </c:val>
          <c:extLst>
            <c:ext xmlns:c16="http://schemas.microsoft.com/office/drawing/2014/chart" uri="{C3380CC4-5D6E-409C-BE32-E72D297353CC}">
              <c16:uniqueId val="{00000000-6AF8-4BB2-B474-4975EE7C921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42.09</c:v>
                </c:pt>
              </c:numCache>
            </c:numRef>
          </c:val>
          <c:smooth val="0"/>
          <c:extLst>
            <c:ext xmlns:c16="http://schemas.microsoft.com/office/drawing/2014/chart" uri="{C3380CC4-5D6E-409C-BE32-E72D297353CC}">
              <c16:uniqueId val="{00000001-6AF8-4BB2-B474-4975EE7C921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99.93</c:v>
                </c:pt>
              </c:numCache>
            </c:numRef>
          </c:val>
          <c:extLst>
            <c:ext xmlns:c16="http://schemas.microsoft.com/office/drawing/2014/chart" uri="{C3380CC4-5D6E-409C-BE32-E72D297353CC}">
              <c16:uniqueId val="{00000000-B24F-48B9-9F87-CA010B16B73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84.73</c:v>
                </c:pt>
              </c:numCache>
            </c:numRef>
          </c:val>
          <c:smooth val="0"/>
          <c:extLst>
            <c:ext xmlns:c16="http://schemas.microsoft.com/office/drawing/2014/chart" uri="{C3380CC4-5D6E-409C-BE32-E72D297353CC}">
              <c16:uniqueId val="{00000001-B24F-48B9-9F87-CA010B16B73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125.68</c:v>
                </c:pt>
              </c:numCache>
            </c:numRef>
          </c:val>
          <c:extLst>
            <c:ext xmlns:c16="http://schemas.microsoft.com/office/drawing/2014/chart" uri="{C3380CC4-5D6E-409C-BE32-E72D297353CC}">
              <c16:uniqueId val="{00000000-E326-4D6F-AA36-11A7E08825B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E326-4D6F-AA36-11A7E08825B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4.92</c:v>
                </c:pt>
              </c:numCache>
            </c:numRef>
          </c:val>
          <c:extLst>
            <c:ext xmlns:c16="http://schemas.microsoft.com/office/drawing/2014/chart" uri="{C3380CC4-5D6E-409C-BE32-E72D297353CC}">
              <c16:uniqueId val="{00000000-7AF6-4B60-B0A8-94689A33469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26.77</c:v>
                </c:pt>
              </c:numCache>
            </c:numRef>
          </c:val>
          <c:smooth val="0"/>
          <c:extLst>
            <c:ext xmlns:c16="http://schemas.microsoft.com/office/drawing/2014/chart" uri="{C3380CC4-5D6E-409C-BE32-E72D297353CC}">
              <c16:uniqueId val="{00000001-7AF6-4B60-B0A8-94689A33469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56C-459A-A49B-3EE8780B645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156C-459A-A49B-3EE8780B645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8F5-4BE5-AF89-FB1EEB3B1A5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69.540000000000006</c:v>
                </c:pt>
              </c:numCache>
            </c:numRef>
          </c:val>
          <c:smooth val="0"/>
          <c:extLst>
            <c:ext xmlns:c16="http://schemas.microsoft.com/office/drawing/2014/chart" uri="{C3380CC4-5D6E-409C-BE32-E72D297353CC}">
              <c16:uniqueId val="{00000001-58F5-4BE5-AF89-FB1EEB3B1A5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39.450000000000003</c:v>
                </c:pt>
              </c:numCache>
            </c:numRef>
          </c:val>
          <c:extLst>
            <c:ext xmlns:c16="http://schemas.microsoft.com/office/drawing/2014/chart" uri="{C3380CC4-5D6E-409C-BE32-E72D297353CC}">
              <c16:uniqueId val="{00000000-E6B8-4556-9A97-0320D2D66B0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50.63</c:v>
                </c:pt>
              </c:numCache>
            </c:numRef>
          </c:val>
          <c:smooth val="0"/>
          <c:extLst>
            <c:ext xmlns:c16="http://schemas.microsoft.com/office/drawing/2014/chart" uri="{C3380CC4-5D6E-409C-BE32-E72D297353CC}">
              <c16:uniqueId val="{00000001-E6B8-4556-9A97-0320D2D66B0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2263.8200000000002</c:v>
                </c:pt>
              </c:numCache>
            </c:numRef>
          </c:val>
          <c:extLst>
            <c:ext xmlns:c16="http://schemas.microsoft.com/office/drawing/2014/chart" uri="{C3380CC4-5D6E-409C-BE32-E72D297353CC}">
              <c16:uniqueId val="{00000000-3C93-4D44-95E8-975D4416B30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1168.69</c:v>
                </c:pt>
              </c:numCache>
            </c:numRef>
          </c:val>
          <c:smooth val="0"/>
          <c:extLst>
            <c:ext xmlns:c16="http://schemas.microsoft.com/office/drawing/2014/chart" uri="{C3380CC4-5D6E-409C-BE32-E72D297353CC}">
              <c16:uniqueId val="{00000001-3C93-4D44-95E8-975D4416B30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45.52</c:v>
                </c:pt>
              </c:numCache>
            </c:numRef>
          </c:val>
          <c:extLst>
            <c:ext xmlns:c16="http://schemas.microsoft.com/office/drawing/2014/chart" uri="{C3380CC4-5D6E-409C-BE32-E72D297353CC}">
              <c16:uniqueId val="{00000000-A8BB-475F-BCC8-68EFD0BF433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70.709999999999994</c:v>
                </c:pt>
              </c:numCache>
            </c:numRef>
          </c:val>
          <c:smooth val="0"/>
          <c:extLst>
            <c:ext xmlns:c16="http://schemas.microsoft.com/office/drawing/2014/chart" uri="{C3380CC4-5D6E-409C-BE32-E72D297353CC}">
              <c16:uniqueId val="{00000001-A8BB-475F-BCC8-68EFD0BF433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360.71</c:v>
                </c:pt>
              </c:numCache>
            </c:numRef>
          </c:val>
          <c:extLst>
            <c:ext xmlns:c16="http://schemas.microsoft.com/office/drawing/2014/chart" uri="{C3380CC4-5D6E-409C-BE32-E72D297353CC}">
              <c16:uniqueId val="{00000000-8FB8-4498-B724-C275D449A61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233.15</c:v>
                </c:pt>
              </c:numCache>
            </c:numRef>
          </c:val>
          <c:smooth val="0"/>
          <c:extLst>
            <c:ext xmlns:c16="http://schemas.microsoft.com/office/drawing/2014/chart" uri="{C3380CC4-5D6E-409C-BE32-E72D297353CC}">
              <c16:uniqueId val="{00000001-8FB8-4498-B724-C275D449A61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福島県　塙町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7979</v>
      </c>
      <c r="AM8" s="45"/>
      <c r="AN8" s="45"/>
      <c r="AO8" s="45"/>
      <c r="AP8" s="45"/>
      <c r="AQ8" s="45"/>
      <c r="AR8" s="45"/>
      <c r="AS8" s="45"/>
      <c r="AT8" s="44">
        <f>データ!T6</f>
        <v>211.41</v>
      </c>
      <c r="AU8" s="44"/>
      <c r="AV8" s="44"/>
      <c r="AW8" s="44"/>
      <c r="AX8" s="44"/>
      <c r="AY8" s="44"/>
      <c r="AZ8" s="44"/>
      <c r="BA8" s="44"/>
      <c r="BB8" s="44">
        <f>データ!U6</f>
        <v>37.74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66.290000000000006</v>
      </c>
      <c r="J10" s="44"/>
      <c r="K10" s="44"/>
      <c r="L10" s="44"/>
      <c r="M10" s="44"/>
      <c r="N10" s="44"/>
      <c r="O10" s="44"/>
      <c r="P10" s="44">
        <f>データ!P6</f>
        <v>35.200000000000003</v>
      </c>
      <c r="Q10" s="44"/>
      <c r="R10" s="44"/>
      <c r="S10" s="44"/>
      <c r="T10" s="44"/>
      <c r="U10" s="44"/>
      <c r="V10" s="44"/>
      <c r="W10" s="44">
        <f>データ!Q6</f>
        <v>98.92</v>
      </c>
      <c r="X10" s="44"/>
      <c r="Y10" s="44"/>
      <c r="Z10" s="44"/>
      <c r="AA10" s="44"/>
      <c r="AB10" s="44"/>
      <c r="AC10" s="44"/>
      <c r="AD10" s="45">
        <f>データ!R6</f>
        <v>3300</v>
      </c>
      <c r="AE10" s="45"/>
      <c r="AF10" s="45"/>
      <c r="AG10" s="45"/>
      <c r="AH10" s="45"/>
      <c r="AI10" s="45"/>
      <c r="AJ10" s="45"/>
      <c r="AK10" s="2"/>
      <c r="AL10" s="45">
        <f>データ!V6</f>
        <v>2790</v>
      </c>
      <c r="AM10" s="45"/>
      <c r="AN10" s="45"/>
      <c r="AO10" s="45"/>
      <c r="AP10" s="45"/>
      <c r="AQ10" s="45"/>
      <c r="AR10" s="45"/>
      <c r="AS10" s="45"/>
      <c r="AT10" s="44">
        <f>データ!W6</f>
        <v>1.22</v>
      </c>
      <c r="AU10" s="44"/>
      <c r="AV10" s="44"/>
      <c r="AW10" s="44"/>
      <c r="AX10" s="44"/>
      <c r="AY10" s="44"/>
      <c r="AZ10" s="44"/>
      <c r="BA10" s="44"/>
      <c r="BB10" s="44">
        <f>データ!X6</f>
        <v>2286.89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hh+HNJgV2GqVBGHIiNCeRxEZikPW9NaQiYuxRKb+Cvg1q3JwBD4uPhtv0uuER6G0W2J2/UIJRdXOjp/GXy3Feg==" saltValue="R05SCnLDnMc+uOwu7gjCq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74837</v>
      </c>
      <c r="D6" s="19">
        <f t="shared" si="3"/>
        <v>46</v>
      </c>
      <c r="E6" s="19">
        <f t="shared" si="3"/>
        <v>17</v>
      </c>
      <c r="F6" s="19">
        <f t="shared" si="3"/>
        <v>4</v>
      </c>
      <c r="G6" s="19">
        <f t="shared" si="3"/>
        <v>0</v>
      </c>
      <c r="H6" s="19" t="str">
        <f t="shared" si="3"/>
        <v>福島県　塙町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66.290000000000006</v>
      </c>
      <c r="P6" s="20">
        <f t="shared" si="3"/>
        <v>35.200000000000003</v>
      </c>
      <c r="Q6" s="20">
        <f t="shared" si="3"/>
        <v>98.92</v>
      </c>
      <c r="R6" s="20">
        <f t="shared" si="3"/>
        <v>3300</v>
      </c>
      <c r="S6" s="20">
        <f t="shared" si="3"/>
        <v>7979</v>
      </c>
      <c r="T6" s="20">
        <f t="shared" si="3"/>
        <v>211.41</v>
      </c>
      <c r="U6" s="20">
        <f t="shared" si="3"/>
        <v>37.74</v>
      </c>
      <c r="V6" s="20">
        <f t="shared" si="3"/>
        <v>2790</v>
      </c>
      <c r="W6" s="20">
        <f t="shared" si="3"/>
        <v>1.22</v>
      </c>
      <c r="X6" s="20">
        <f t="shared" si="3"/>
        <v>2286.89</v>
      </c>
      <c r="Y6" s="21" t="str">
        <f>IF(Y7="",NA(),Y7)</f>
        <v>-</v>
      </c>
      <c r="Z6" s="21" t="str">
        <f t="shared" ref="Z6:AH6" si="4">IF(Z7="",NA(),Z7)</f>
        <v>-</v>
      </c>
      <c r="AA6" s="21" t="str">
        <f t="shared" si="4"/>
        <v>-</v>
      </c>
      <c r="AB6" s="21" t="str">
        <f t="shared" si="4"/>
        <v>-</v>
      </c>
      <c r="AC6" s="21">
        <f t="shared" si="4"/>
        <v>125.68</v>
      </c>
      <c r="AD6" s="21" t="str">
        <f t="shared" si="4"/>
        <v>-</v>
      </c>
      <c r="AE6" s="21" t="str">
        <f t="shared" si="4"/>
        <v>-</v>
      </c>
      <c r="AF6" s="21" t="str">
        <f t="shared" si="4"/>
        <v>-</v>
      </c>
      <c r="AG6" s="21" t="str">
        <f t="shared" si="4"/>
        <v>-</v>
      </c>
      <c r="AH6" s="21">
        <f t="shared" si="4"/>
        <v>107.11</v>
      </c>
      <c r="AI6" s="20" t="str">
        <f>IF(AI7="","",IF(AI7="-","【-】","【"&amp;SUBSTITUTE(TEXT(AI7,"#,##0.00"),"-","△")&amp;"】"))</f>
        <v>【105.09】</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69.540000000000006</v>
      </c>
      <c r="AT6" s="20" t="str">
        <f>IF(AT7="","",IF(AT7="-","【-】","【"&amp;SUBSTITUTE(TEXT(AT7,"#,##0.00"),"-","△")&amp;"】"))</f>
        <v>【65.73】</v>
      </c>
      <c r="AU6" s="21" t="str">
        <f>IF(AU7="",NA(),AU7)</f>
        <v>-</v>
      </c>
      <c r="AV6" s="21" t="str">
        <f t="shared" ref="AV6:BD6" si="6">IF(AV7="",NA(),AV7)</f>
        <v>-</v>
      </c>
      <c r="AW6" s="21" t="str">
        <f t="shared" si="6"/>
        <v>-</v>
      </c>
      <c r="AX6" s="21" t="str">
        <f t="shared" si="6"/>
        <v>-</v>
      </c>
      <c r="AY6" s="21">
        <f t="shared" si="6"/>
        <v>39.450000000000003</v>
      </c>
      <c r="AZ6" s="21" t="str">
        <f t="shared" si="6"/>
        <v>-</v>
      </c>
      <c r="BA6" s="21" t="str">
        <f t="shared" si="6"/>
        <v>-</v>
      </c>
      <c r="BB6" s="21" t="str">
        <f t="shared" si="6"/>
        <v>-</v>
      </c>
      <c r="BC6" s="21" t="str">
        <f t="shared" si="6"/>
        <v>-</v>
      </c>
      <c r="BD6" s="21">
        <f t="shared" si="6"/>
        <v>50.63</v>
      </c>
      <c r="BE6" s="20" t="str">
        <f>IF(BE7="","",IF(BE7="-","【-】","【"&amp;SUBSTITUTE(TEXT(BE7,"#,##0.00"),"-","△")&amp;"】"))</f>
        <v>【48.91】</v>
      </c>
      <c r="BF6" s="21" t="str">
        <f>IF(BF7="",NA(),BF7)</f>
        <v>-</v>
      </c>
      <c r="BG6" s="21" t="str">
        <f t="shared" ref="BG6:BO6" si="7">IF(BG7="",NA(),BG7)</f>
        <v>-</v>
      </c>
      <c r="BH6" s="21" t="str">
        <f t="shared" si="7"/>
        <v>-</v>
      </c>
      <c r="BI6" s="21" t="str">
        <f t="shared" si="7"/>
        <v>-</v>
      </c>
      <c r="BJ6" s="21">
        <f t="shared" si="7"/>
        <v>2263.8200000000002</v>
      </c>
      <c r="BK6" s="21" t="str">
        <f t="shared" si="7"/>
        <v>-</v>
      </c>
      <c r="BL6" s="21" t="str">
        <f t="shared" si="7"/>
        <v>-</v>
      </c>
      <c r="BM6" s="21" t="str">
        <f t="shared" si="7"/>
        <v>-</v>
      </c>
      <c r="BN6" s="21" t="str">
        <f t="shared" si="7"/>
        <v>-</v>
      </c>
      <c r="BO6" s="21">
        <f t="shared" si="7"/>
        <v>1168.69</v>
      </c>
      <c r="BP6" s="20" t="str">
        <f>IF(BP7="","",IF(BP7="-","【-】","【"&amp;SUBSTITUTE(TEXT(BP7,"#,##0.00"),"-","△")&amp;"】"))</f>
        <v>【1,156.82】</v>
      </c>
      <c r="BQ6" s="21" t="str">
        <f>IF(BQ7="",NA(),BQ7)</f>
        <v>-</v>
      </c>
      <c r="BR6" s="21" t="str">
        <f t="shared" ref="BR6:BZ6" si="8">IF(BR7="",NA(),BR7)</f>
        <v>-</v>
      </c>
      <c r="BS6" s="21" t="str">
        <f t="shared" si="8"/>
        <v>-</v>
      </c>
      <c r="BT6" s="21" t="str">
        <f t="shared" si="8"/>
        <v>-</v>
      </c>
      <c r="BU6" s="21">
        <f t="shared" si="8"/>
        <v>45.52</v>
      </c>
      <c r="BV6" s="21" t="str">
        <f t="shared" si="8"/>
        <v>-</v>
      </c>
      <c r="BW6" s="21" t="str">
        <f t="shared" si="8"/>
        <v>-</v>
      </c>
      <c r="BX6" s="21" t="str">
        <f t="shared" si="8"/>
        <v>-</v>
      </c>
      <c r="BY6" s="21" t="str">
        <f t="shared" si="8"/>
        <v>-</v>
      </c>
      <c r="BZ6" s="21">
        <f t="shared" si="8"/>
        <v>70.709999999999994</v>
      </c>
      <c r="CA6" s="20" t="str">
        <f>IF(CA7="","",IF(CA7="-","【-】","【"&amp;SUBSTITUTE(TEXT(CA7,"#,##0.00"),"-","△")&amp;"】"))</f>
        <v>【75.33】</v>
      </c>
      <c r="CB6" s="21" t="str">
        <f>IF(CB7="",NA(),CB7)</f>
        <v>-</v>
      </c>
      <c r="CC6" s="21" t="str">
        <f t="shared" ref="CC6:CK6" si="9">IF(CC7="",NA(),CC7)</f>
        <v>-</v>
      </c>
      <c r="CD6" s="21" t="str">
        <f t="shared" si="9"/>
        <v>-</v>
      </c>
      <c r="CE6" s="21" t="str">
        <f t="shared" si="9"/>
        <v>-</v>
      </c>
      <c r="CF6" s="21">
        <f t="shared" si="9"/>
        <v>360.71</v>
      </c>
      <c r="CG6" s="21" t="str">
        <f t="shared" si="9"/>
        <v>-</v>
      </c>
      <c r="CH6" s="21" t="str">
        <f t="shared" si="9"/>
        <v>-</v>
      </c>
      <c r="CI6" s="21" t="str">
        <f t="shared" si="9"/>
        <v>-</v>
      </c>
      <c r="CJ6" s="21" t="str">
        <f t="shared" si="9"/>
        <v>-</v>
      </c>
      <c r="CK6" s="21">
        <f t="shared" si="9"/>
        <v>233.15</v>
      </c>
      <c r="CL6" s="20" t="str">
        <f>IF(CL7="","",IF(CL7="-","【-】","【"&amp;SUBSTITUTE(TEXT(CL7,"#,##0.00"),"-","△")&amp;"】"))</f>
        <v>【215.73】</v>
      </c>
      <c r="CM6" s="21" t="str">
        <f>IF(CM7="",NA(),CM7)</f>
        <v>-</v>
      </c>
      <c r="CN6" s="21" t="str">
        <f t="shared" ref="CN6:CV6" si="10">IF(CN7="",NA(),CN7)</f>
        <v>-</v>
      </c>
      <c r="CO6" s="21" t="str">
        <f t="shared" si="10"/>
        <v>-</v>
      </c>
      <c r="CP6" s="21" t="str">
        <f t="shared" si="10"/>
        <v>-</v>
      </c>
      <c r="CQ6" s="21">
        <f t="shared" si="10"/>
        <v>65.930000000000007</v>
      </c>
      <c r="CR6" s="21" t="str">
        <f t="shared" si="10"/>
        <v>-</v>
      </c>
      <c r="CS6" s="21" t="str">
        <f t="shared" si="10"/>
        <v>-</v>
      </c>
      <c r="CT6" s="21" t="str">
        <f t="shared" si="10"/>
        <v>-</v>
      </c>
      <c r="CU6" s="21" t="str">
        <f t="shared" si="10"/>
        <v>-</v>
      </c>
      <c r="CV6" s="21">
        <f t="shared" si="10"/>
        <v>42.09</v>
      </c>
      <c r="CW6" s="20" t="str">
        <f>IF(CW7="","",IF(CW7="-","【-】","【"&amp;SUBSTITUTE(TEXT(CW7,"#,##0.00"),"-","△")&amp;"】"))</f>
        <v>【43.28】</v>
      </c>
      <c r="CX6" s="21" t="str">
        <f>IF(CX7="",NA(),CX7)</f>
        <v>-</v>
      </c>
      <c r="CY6" s="21" t="str">
        <f t="shared" ref="CY6:DG6" si="11">IF(CY7="",NA(),CY7)</f>
        <v>-</v>
      </c>
      <c r="CZ6" s="21" t="str">
        <f t="shared" si="11"/>
        <v>-</v>
      </c>
      <c r="DA6" s="21" t="str">
        <f t="shared" si="11"/>
        <v>-</v>
      </c>
      <c r="DB6" s="21">
        <f t="shared" si="11"/>
        <v>99.93</v>
      </c>
      <c r="DC6" s="21" t="str">
        <f t="shared" si="11"/>
        <v>-</v>
      </c>
      <c r="DD6" s="21" t="str">
        <f t="shared" si="11"/>
        <v>-</v>
      </c>
      <c r="DE6" s="21" t="str">
        <f t="shared" si="11"/>
        <v>-</v>
      </c>
      <c r="DF6" s="21" t="str">
        <f t="shared" si="11"/>
        <v>-</v>
      </c>
      <c r="DG6" s="21">
        <f t="shared" si="11"/>
        <v>84.73</v>
      </c>
      <c r="DH6" s="20" t="str">
        <f>IF(DH7="","",IF(DH7="-","【-】","【"&amp;SUBSTITUTE(TEXT(DH7,"#,##0.00"),"-","△")&amp;"】"))</f>
        <v>【86.21】</v>
      </c>
      <c r="DI6" s="21" t="str">
        <f>IF(DI7="",NA(),DI7)</f>
        <v>-</v>
      </c>
      <c r="DJ6" s="21" t="str">
        <f t="shared" ref="DJ6:DR6" si="12">IF(DJ7="",NA(),DJ7)</f>
        <v>-</v>
      </c>
      <c r="DK6" s="21" t="str">
        <f t="shared" si="12"/>
        <v>-</v>
      </c>
      <c r="DL6" s="21" t="str">
        <f t="shared" si="12"/>
        <v>-</v>
      </c>
      <c r="DM6" s="21">
        <f t="shared" si="12"/>
        <v>4.92</v>
      </c>
      <c r="DN6" s="21" t="str">
        <f t="shared" si="12"/>
        <v>-</v>
      </c>
      <c r="DO6" s="21" t="str">
        <f t="shared" si="12"/>
        <v>-</v>
      </c>
      <c r="DP6" s="21" t="str">
        <f t="shared" si="12"/>
        <v>-</v>
      </c>
      <c r="DQ6" s="21" t="str">
        <f t="shared" si="12"/>
        <v>-</v>
      </c>
      <c r="DR6" s="21">
        <f t="shared" si="12"/>
        <v>26.77</v>
      </c>
      <c r="DS6" s="20" t="str">
        <f>IF(DS7="","",IF(DS7="-","【-】","【"&amp;SUBSTITUTE(TEXT(DS7,"#,##0.00"),"-","△")&amp;"】"))</f>
        <v>【29.62】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7.0000000000000007E-2</v>
      </c>
      <c r="ED6" s="20" t="str">
        <f>IF(ED7="","",IF(ED7="-","【-】","【"&amp;SUBSTITUTE(TEXT(ED7,"#,##0.00"),"-","△")&amp;"】"))</f>
        <v>【0.09】</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0.06</v>
      </c>
      <c r="EO6" s="20" t="str">
        <f>IF(EO7="","",IF(EO7="-","【-】","【"&amp;SUBSTITUTE(TEXT(EO7,"#,##0.00"),"-","△")&amp;"】"))</f>
        <v>【0.11】</v>
      </c>
    </row>
    <row r="7" spans="1:148" s="22" customFormat="1" x14ac:dyDescent="0.2">
      <c r="A7" s="14"/>
      <c r="B7" s="23">
        <v>2023</v>
      </c>
      <c r="C7" s="23">
        <v>74837</v>
      </c>
      <c r="D7" s="23">
        <v>46</v>
      </c>
      <c r="E7" s="23">
        <v>17</v>
      </c>
      <c r="F7" s="23">
        <v>4</v>
      </c>
      <c r="G7" s="23">
        <v>0</v>
      </c>
      <c r="H7" s="23" t="s">
        <v>96</v>
      </c>
      <c r="I7" s="23" t="s">
        <v>97</v>
      </c>
      <c r="J7" s="23" t="s">
        <v>98</v>
      </c>
      <c r="K7" s="23" t="s">
        <v>99</v>
      </c>
      <c r="L7" s="23" t="s">
        <v>100</v>
      </c>
      <c r="M7" s="23" t="s">
        <v>101</v>
      </c>
      <c r="N7" s="24" t="s">
        <v>102</v>
      </c>
      <c r="O7" s="24">
        <v>66.290000000000006</v>
      </c>
      <c r="P7" s="24">
        <v>35.200000000000003</v>
      </c>
      <c r="Q7" s="24">
        <v>98.92</v>
      </c>
      <c r="R7" s="24">
        <v>3300</v>
      </c>
      <c r="S7" s="24">
        <v>7979</v>
      </c>
      <c r="T7" s="24">
        <v>211.41</v>
      </c>
      <c r="U7" s="24">
        <v>37.74</v>
      </c>
      <c r="V7" s="24">
        <v>2790</v>
      </c>
      <c r="W7" s="24">
        <v>1.22</v>
      </c>
      <c r="X7" s="24">
        <v>2286.89</v>
      </c>
      <c r="Y7" s="24" t="s">
        <v>102</v>
      </c>
      <c r="Z7" s="24" t="s">
        <v>102</v>
      </c>
      <c r="AA7" s="24" t="s">
        <v>102</v>
      </c>
      <c r="AB7" s="24" t="s">
        <v>102</v>
      </c>
      <c r="AC7" s="24">
        <v>125.68</v>
      </c>
      <c r="AD7" s="24" t="s">
        <v>102</v>
      </c>
      <c r="AE7" s="24" t="s">
        <v>102</v>
      </c>
      <c r="AF7" s="24" t="s">
        <v>102</v>
      </c>
      <c r="AG7" s="24" t="s">
        <v>102</v>
      </c>
      <c r="AH7" s="24">
        <v>107.11</v>
      </c>
      <c r="AI7" s="24">
        <v>105.09</v>
      </c>
      <c r="AJ7" s="24" t="s">
        <v>102</v>
      </c>
      <c r="AK7" s="24" t="s">
        <v>102</v>
      </c>
      <c r="AL7" s="24" t="s">
        <v>102</v>
      </c>
      <c r="AM7" s="24" t="s">
        <v>102</v>
      </c>
      <c r="AN7" s="24">
        <v>0</v>
      </c>
      <c r="AO7" s="24" t="s">
        <v>102</v>
      </c>
      <c r="AP7" s="24" t="s">
        <v>102</v>
      </c>
      <c r="AQ7" s="24" t="s">
        <v>102</v>
      </c>
      <c r="AR7" s="24" t="s">
        <v>102</v>
      </c>
      <c r="AS7" s="24">
        <v>69.540000000000006</v>
      </c>
      <c r="AT7" s="24">
        <v>65.73</v>
      </c>
      <c r="AU7" s="24" t="s">
        <v>102</v>
      </c>
      <c r="AV7" s="24" t="s">
        <v>102</v>
      </c>
      <c r="AW7" s="24" t="s">
        <v>102</v>
      </c>
      <c r="AX7" s="24" t="s">
        <v>102</v>
      </c>
      <c r="AY7" s="24">
        <v>39.450000000000003</v>
      </c>
      <c r="AZ7" s="24" t="s">
        <v>102</v>
      </c>
      <c r="BA7" s="24" t="s">
        <v>102</v>
      </c>
      <c r="BB7" s="24" t="s">
        <v>102</v>
      </c>
      <c r="BC7" s="24" t="s">
        <v>102</v>
      </c>
      <c r="BD7" s="24">
        <v>50.63</v>
      </c>
      <c r="BE7" s="24">
        <v>48.91</v>
      </c>
      <c r="BF7" s="24" t="s">
        <v>102</v>
      </c>
      <c r="BG7" s="24" t="s">
        <v>102</v>
      </c>
      <c r="BH7" s="24" t="s">
        <v>102</v>
      </c>
      <c r="BI7" s="24" t="s">
        <v>102</v>
      </c>
      <c r="BJ7" s="24">
        <v>2263.8200000000002</v>
      </c>
      <c r="BK7" s="24" t="s">
        <v>102</v>
      </c>
      <c r="BL7" s="24" t="s">
        <v>102</v>
      </c>
      <c r="BM7" s="24" t="s">
        <v>102</v>
      </c>
      <c r="BN7" s="24" t="s">
        <v>102</v>
      </c>
      <c r="BO7" s="24">
        <v>1168.69</v>
      </c>
      <c r="BP7" s="24">
        <v>1156.82</v>
      </c>
      <c r="BQ7" s="24" t="s">
        <v>102</v>
      </c>
      <c r="BR7" s="24" t="s">
        <v>102</v>
      </c>
      <c r="BS7" s="24" t="s">
        <v>102</v>
      </c>
      <c r="BT7" s="24" t="s">
        <v>102</v>
      </c>
      <c r="BU7" s="24">
        <v>45.52</v>
      </c>
      <c r="BV7" s="24" t="s">
        <v>102</v>
      </c>
      <c r="BW7" s="24" t="s">
        <v>102</v>
      </c>
      <c r="BX7" s="24" t="s">
        <v>102</v>
      </c>
      <c r="BY7" s="24" t="s">
        <v>102</v>
      </c>
      <c r="BZ7" s="24">
        <v>70.709999999999994</v>
      </c>
      <c r="CA7" s="24">
        <v>75.33</v>
      </c>
      <c r="CB7" s="24" t="s">
        <v>102</v>
      </c>
      <c r="CC7" s="24" t="s">
        <v>102</v>
      </c>
      <c r="CD7" s="24" t="s">
        <v>102</v>
      </c>
      <c r="CE7" s="24" t="s">
        <v>102</v>
      </c>
      <c r="CF7" s="24">
        <v>360.71</v>
      </c>
      <c r="CG7" s="24" t="s">
        <v>102</v>
      </c>
      <c r="CH7" s="24" t="s">
        <v>102</v>
      </c>
      <c r="CI7" s="24" t="s">
        <v>102</v>
      </c>
      <c r="CJ7" s="24" t="s">
        <v>102</v>
      </c>
      <c r="CK7" s="24">
        <v>233.15</v>
      </c>
      <c r="CL7" s="24">
        <v>215.73</v>
      </c>
      <c r="CM7" s="24" t="s">
        <v>102</v>
      </c>
      <c r="CN7" s="24" t="s">
        <v>102</v>
      </c>
      <c r="CO7" s="24" t="s">
        <v>102</v>
      </c>
      <c r="CP7" s="24" t="s">
        <v>102</v>
      </c>
      <c r="CQ7" s="24">
        <v>65.930000000000007</v>
      </c>
      <c r="CR7" s="24" t="s">
        <v>102</v>
      </c>
      <c r="CS7" s="24" t="s">
        <v>102</v>
      </c>
      <c r="CT7" s="24" t="s">
        <v>102</v>
      </c>
      <c r="CU7" s="24" t="s">
        <v>102</v>
      </c>
      <c r="CV7" s="24">
        <v>42.09</v>
      </c>
      <c r="CW7" s="24">
        <v>43.28</v>
      </c>
      <c r="CX7" s="24" t="s">
        <v>102</v>
      </c>
      <c r="CY7" s="24" t="s">
        <v>102</v>
      </c>
      <c r="CZ7" s="24" t="s">
        <v>102</v>
      </c>
      <c r="DA7" s="24" t="s">
        <v>102</v>
      </c>
      <c r="DB7" s="24">
        <v>99.93</v>
      </c>
      <c r="DC7" s="24" t="s">
        <v>102</v>
      </c>
      <c r="DD7" s="24" t="s">
        <v>102</v>
      </c>
      <c r="DE7" s="24" t="s">
        <v>102</v>
      </c>
      <c r="DF7" s="24" t="s">
        <v>102</v>
      </c>
      <c r="DG7" s="24">
        <v>84.73</v>
      </c>
      <c r="DH7" s="24">
        <v>86.21</v>
      </c>
      <c r="DI7" s="24" t="s">
        <v>102</v>
      </c>
      <c r="DJ7" s="24" t="s">
        <v>102</v>
      </c>
      <c r="DK7" s="24" t="s">
        <v>102</v>
      </c>
      <c r="DL7" s="24" t="s">
        <v>102</v>
      </c>
      <c r="DM7" s="24">
        <v>4.92</v>
      </c>
      <c r="DN7" s="24" t="s">
        <v>102</v>
      </c>
      <c r="DO7" s="24" t="s">
        <v>102</v>
      </c>
      <c r="DP7" s="24" t="s">
        <v>102</v>
      </c>
      <c r="DQ7" s="24" t="s">
        <v>102</v>
      </c>
      <c r="DR7" s="24">
        <v>26.77</v>
      </c>
      <c r="DS7" s="24">
        <v>29.62</v>
      </c>
      <c r="DT7" s="24" t="s">
        <v>102</v>
      </c>
      <c r="DU7" s="24" t="s">
        <v>102</v>
      </c>
      <c r="DV7" s="24" t="s">
        <v>102</v>
      </c>
      <c r="DW7" s="24" t="s">
        <v>102</v>
      </c>
      <c r="DX7" s="24">
        <v>0</v>
      </c>
      <c r="DY7" s="24" t="s">
        <v>102</v>
      </c>
      <c r="DZ7" s="24" t="s">
        <v>102</v>
      </c>
      <c r="EA7" s="24" t="s">
        <v>102</v>
      </c>
      <c r="EB7" s="24" t="s">
        <v>102</v>
      </c>
      <c r="EC7" s="24">
        <v>7.0000000000000007E-2</v>
      </c>
      <c r="ED7" s="24">
        <v>0.09</v>
      </c>
      <c r="EE7" s="24" t="s">
        <v>102</v>
      </c>
      <c r="EF7" s="24" t="s">
        <v>102</v>
      </c>
      <c r="EG7" s="24" t="s">
        <v>102</v>
      </c>
      <c r="EH7" s="24" t="s">
        <v>102</v>
      </c>
      <c r="EI7" s="24">
        <v>0</v>
      </c>
      <c r="EJ7" s="24" t="s">
        <v>102</v>
      </c>
      <c r="EK7" s="24" t="s">
        <v>102</v>
      </c>
      <c r="EL7" s="24" t="s">
        <v>102</v>
      </c>
      <c r="EM7" s="24" t="s">
        <v>102</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dcterms:created xsi:type="dcterms:W3CDTF">2025-01-24T07:09:53Z</dcterms:created>
  <dcterms:modified xsi:type="dcterms:W3CDTF">2025-03-04T07:51:33Z</dcterms:modified>
  <cp:category/>
</cp:coreProperties>
</file>