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481棚倉町○\"/>
    </mc:Choice>
  </mc:AlternateContent>
  <workbookProtection workbookAlgorithmName="SHA-512" workbookHashValue="OjrBLvJTYb9RXJaZbDYA1Uz/jO6ej8G1f2A66UwTIpl/PS4+Top6u3cxZt0L21dciJFKCaWDj3mJF11aMRBG1w==" workbookSaltValue="IWW1Xcz3IX/V0PUgaSUpbw==" workbookSpinCount="100000" lockStructure="1"/>
  <bookViews>
    <workbookView xWindow="-120" yWindow="-120" windowWidth="20736" windowHeight="110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B10" i="4"/>
  <c r="AD8"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<sst xmlns="http://schemas.openxmlformats.org/spreadsheetml/2006/main" count="236" uniqueCount="120">
  <si>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</si>
  <si>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</si>
  <si>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</si>
  <si>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</si>
  <si>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</si>
  <si>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</si>
  <si>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</si>
  <si>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</si>
  <si>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</si>
  <si>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</si>
  <si>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</si>
  <si>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</si>
  <si>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</si>
  <si>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</si>
  <si>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</si>
  <si>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</si>
  <si>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</si>
  <si>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</si>
  <si>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</si>
  <si>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</si>
  <si>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</si>
  <si>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</si>
  <si>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</si>
  <si>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</si>
  <si>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</si>
  <si>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</si>
  <si>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</si>
  <si>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</si>
  <si>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</si>
  <si>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</si>
  <si>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</si>
  <si>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</si>
  <si>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</si>
  <si>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</si>
  <si>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</si>
  <si>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</si>
  <si>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</si>
  <si>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</si>
  <si>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</si>
  <si>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</si>
  <si>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</si>
  <si>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</si>
  <si>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</si>
  <si>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</si>
  <si>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</si>
  <si>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</si>
  <si>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</si>
  <si>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</si>
  <si>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</si>
  <si>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</si>
  <si>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</si>
  <si>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</si>
  <si>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</si>
  <si>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</si>
  <si>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</si>
  <si>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</si>
  <si>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</si>
  <si>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</si>
  <si>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</si>
  <si>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</si>
  <si>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</si>
  <si>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</si>
  <si>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</si>
  <si>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</si>
  <si>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</si>
  <si>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</si>
  <si>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</si>
  <si>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</si>
  <si>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</si>
  <si>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</si>
  <si>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</si>
  <si>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</si>
  <si>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</si>
  <si>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</si>
  <si>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</si>
  <si>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</si>
  <si>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</si>
  <si>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</si>
  <si>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</si>
  <si>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</si>
  <si>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</si>
  <si>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</si>
  <si>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</si>
  <si>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</si>
  <si>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</si>
  <si>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</si>
  <si>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</si>
  <si>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</si>
  <si>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</si>
  <si>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</si>
  <si>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</si>
  <si>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</si>
  <si>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</si>
  <si>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</si>
  <si>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</si>
  <si>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</si>
  <si>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</si>
  <si>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</si>
  <si>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</si>
  <si>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</si>
  <si>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</si>
  <si>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</si>
  <si>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</si>
  <si>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</si>
  <si>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</si>
  <si>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</si>
  <si>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</si>
  <si>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</si>
  <si>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</si>
  <si>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</si>
  <si>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</si>
  <si>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</si>
  <si>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</si>
  <si>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</si>
  <si>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</si>
  <si>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</si>
  <si>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</si>
  <si>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公共下水道の人口接続率は、令和5年度末現在で68.26%という水準にあり、経営の健全性・効率性の向上には接続率の向上が最優先課題として挙げられます。
　また、公共下水道の管渠整備においては、平成25年度の施工分を最後に一時事業を休止しており、今後、浄化センターの稼働率が70%を超えた段階で管渠整備の再開について検討することにしています。
　収益的収支比率は、100%に届いておらず単年度収入が毎年赤字となっており、一般会計からの基準外繰出に頼らざるを得ない状況にあります。
　企業債残高対事業規模比率については、年々数値が減少してきましたが、これは新たな管渠整備等を行っていないことが要因であり、整備を再開すれば数値は上昇していくことになります。
　経費回収率及び汚水処理原価については、全国平均として低い水準になっていますが、管渠整備が完了していないこと、接続率が伸びていない状況では料金改定等を実施する状況ではないので、当面この水準で推移することになります。
　施設利用率及び水洗化率については、接続率が向上すれば数値が改善していきますので、現在年2%程度の伸びとなっている接続率をさらに伸ばせるよう取り組むことで経営の健全化、施設等の効率性向上に努めてまいります。</t>
    <phoneticPr fontId="4"/>
  </si>
  <si>
    <t xml:space="preserve"> 公共下水道の供用開始は、平成9年4月となっており事業開始から27年が経過しております。管渠については事業開始に布設して以降、耐用年数経過による更新を行っていないため、次年度以降計画的に管渠調査を行っていきます。
　管渠以外の浄化センター施設などの重要施設については、平成28年度から令和2年度にかけて長寿命化計画により、施設本来以外に電気設備や機械設備などを順次更新し、適宜メンテナンスを行いながら必要に応じて効率的に更新を実施していきます。
　今後はさらに、ストックマネジメント計画に基づき施設の適正な維持管理と更新に努めてまいります。
　</t>
    <rPh sb="244" eb="245">
      <t>モト</t>
    </rPh>
    <phoneticPr fontId="4"/>
  </si>
  <si>
    <t>　公共下水道事業全体が完了していないため、各指標に偏りがあり、現時点で経営の健全化や効率性を担保していくことは難しい状況です。そのため、先ずは接続率向上に取り組んでいかなければならないと考えております。
　また、整備事業の休止期間中に今後の人口動態や整備エリア内の宅地化状況を分析して、当初整備計画の見直しが必要なのかどうかの検討を含めて効率的な事業運営を目指す必要があります。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</si>
</sst>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BC-4499-8AA9-F48C190563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c:v>
                </c:pt>
                <c:pt idx="3">
                  <c:v>0.09</c:v>
                </c:pt>
                <c:pt idx="4">
                  <c:v>0.1</c:v>
                </c:pt>
              </c:numCache>
            </c:numRef>
          </c:val>
          <c:smooth val="0"/>
          <c:extLst>
            <c:ext xmlns:c16="http://schemas.microsoft.com/office/drawing/2014/chart" uri="{C3380CC4-5D6E-409C-BE32-E72D297353CC}">
              <c16:uniqueId val="{00000001-2DBC-4499-8AA9-F48C190563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c:v>
                </c:pt>
                <c:pt idx="1">
                  <c:v>44.53</c:v>
                </c:pt>
                <c:pt idx="2">
                  <c:v>46.21</c:v>
                </c:pt>
                <c:pt idx="3">
                  <c:v>45.63</c:v>
                </c:pt>
                <c:pt idx="4">
                  <c:v>45.47</c:v>
                </c:pt>
              </c:numCache>
            </c:numRef>
          </c:val>
          <c:extLst>
            <c:ext xmlns:c16="http://schemas.microsoft.com/office/drawing/2014/chart" uri="{C3380CC4-5D6E-409C-BE32-E72D297353CC}">
              <c16:uniqueId val="{00000000-FACA-4892-BAA9-40E56C2DA38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48.19</c:v>
                </c:pt>
                <c:pt idx="3">
                  <c:v>47.32</c:v>
                </c:pt>
                <c:pt idx="4">
                  <c:v>48.03</c:v>
                </c:pt>
              </c:numCache>
            </c:numRef>
          </c:val>
          <c:smooth val="0"/>
          <c:extLst>
            <c:ext xmlns:c16="http://schemas.microsoft.com/office/drawing/2014/chart" uri="{C3380CC4-5D6E-409C-BE32-E72D297353CC}">
              <c16:uniqueId val="{00000001-FACA-4892-BAA9-40E56C2DA38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62.25</c:v>
                </c:pt>
                <c:pt idx="1">
                  <c:v>64.33</c:v>
                </c:pt>
                <c:pt idx="2">
                  <c:v>66.17</c:v>
                </c:pt>
                <c:pt idx="3">
                  <c:v>66.709999999999994</c:v>
                </c:pt>
                <c:pt idx="4">
                  <c:v>68.260000000000005</c:v>
                </c:pt>
              </c:numCache>
            </c:numRef>
          </c:val>
          <c:extLst>
            <c:ext xmlns:c16="http://schemas.microsoft.com/office/drawing/2014/chart" uri="{C3380CC4-5D6E-409C-BE32-E72D297353CC}">
              <c16:uniqueId val="{00000000-9F59-4E52-8A21-0DA9F5F4A5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82.26</c:v>
                </c:pt>
                <c:pt idx="3">
                  <c:v>81.33</c:v>
                </c:pt>
                <c:pt idx="4">
                  <c:v>80.95</c:v>
                </c:pt>
              </c:numCache>
            </c:numRef>
          </c:val>
          <c:smooth val="0"/>
          <c:extLst>
            <c:ext xmlns:c16="http://schemas.microsoft.com/office/drawing/2014/chart" uri="{C3380CC4-5D6E-409C-BE32-E72D297353CC}">
              <c16:uniqueId val="{00000001-9F59-4E52-8A21-0DA9F5F4A5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69.040000000000006</c:v>
                </c:pt>
                <c:pt idx="1">
                  <c:v>70.89</c:v>
                </c:pt>
                <c:pt idx="2">
                  <c:v>70.62</c:v>
                </c:pt>
                <c:pt idx="3">
                  <c:v>66.55</c:v>
                </c:pt>
                <c:pt idx="4">
                  <c:v>78.11</c:v>
                </c:pt>
              </c:numCache>
            </c:numRef>
          </c:val>
          <c:extLst>
            <c:ext xmlns:c16="http://schemas.microsoft.com/office/drawing/2014/chart" uri="{C3380CC4-5D6E-409C-BE32-E72D297353CC}">
              <c16:uniqueId val="{00000000-7E3B-4B89-8570-C8468CCFA73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3B-4B89-8570-C8468CCFA73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30-4542-BBAE-39D136C3384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30-4542-BBAE-39D136C3384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2-463A-A68B-DD05DDF3FB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2-463A-A68B-DD05DDF3FB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27-40CE-A0BA-CCB386D8706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27-40CE-A0BA-CCB386D8706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2E-47B4-9317-D928EAB97B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2E-47B4-9317-D928EAB97B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1843.01</c:v>
                </c:pt>
                <c:pt idx="1">
                  <c:v>1725.74</c:v>
                </c:pt>
                <c:pt idx="2">
                  <c:v>1634.61</c:v>
                </c:pt>
                <c:pt idx="3">
                  <c:v>1541.75</c:v>
                </c:pt>
                <c:pt idx="4">
                  <c:v>1665.27</c:v>
                </c:pt>
              </c:numCache>
            </c:numRef>
          </c:val>
          <c:extLst>
            <c:ext xmlns:c16="http://schemas.microsoft.com/office/drawing/2014/chart" uri="{C3380CC4-5D6E-409C-BE32-E72D297353CC}">
              <c16:uniqueId val="{00000000-65E8-48C7-9C6D-FF8C447CC39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1108.8</c:v>
                </c:pt>
                <c:pt idx="3">
                  <c:v>1194.56</c:v>
                </c:pt>
                <c:pt idx="4">
                  <c:v>1174.6099999999999</c:v>
                </c:pt>
              </c:numCache>
            </c:numRef>
          </c:val>
          <c:smooth val="0"/>
          <c:extLst>
            <c:ext xmlns:c16="http://schemas.microsoft.com/office/drawing/2014/chart" uri="{C3380CC4-5D6E-409C-BE32-E72D297353CC}">
              <c16:uniqueId val="{00000001-65E8-48C7-9C6D-FF8C447CC39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63.2</c:v>
                </c:pt>
                <c:pt idx="1">
                  <c:v>67.209999999999994</c:v>
                </c:pt>
                <c:pt idx="2">
                  <c:v>63.26</c:v>
                </c:pt>
                <c:pt idx="3">
                  <c:v>57.95</c:v>
                </c:pt>
                <c:pt idx="4">
                  <c:v>60.99</c:v>
                </c:pt>
              </c:numCache>
            </c:numRef>
          </c:val>
          <c:extLst>
            <c:ext xmlns:c16="http://schemas.microsoft.com/office/drawing/2014/chart" uri="{C3380CC4-5D6E-409C-BE32-E72D297353CC}">
              <c16:uniqueId val="{00000000-7C2C-41DA-8DB5-ADC9256EDC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79.63</c:v>
                </c:pt>
                <c:pt idx="3">
                  <c:v>76.78</c:v>
                </c:pt>
                <c:pt idx="4">
                  <c:v>75.41</c:v>
                </c:pt>
              </c:numCache>
            </c:numRef>
          </c:val>
          <c:smooth val="0"/>
          <c:extLst>
            <c:ext xmlns:c16="http://schemas.microsoft.com/office/drawing/2014/chart" uri="{C3380CC4-5D6E-409C-BE32-E72D297353CC}">
              <c16:uniqueId val="{00000001-7C2C-41DA-8DB5-ADC9256EDC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258.72000000000003</c:v>
                </c:pt>
                <c:pt idx="1">
                  <c:v>243.26</c:v>
                </c:pt>
                <c:pt idx="2">
                  <c:v>258.60000000000002</c:v>
                </c:pt>
                <c:pt idx="3">
                  <c:v>283.06</c:v>
                </c:pt>
                <c:pt idx="4">
                  <c:v>259.61</c:v>
                </c:pt>
              </c:numCache>
            </c:numRef>
          </c:val>
          <c:extLst>
            <c:ext xmlns:c16="http://schemas.microsoft.com/office/drawing/2014/chart" uri="{C3380CC4-5D6E-409C-BE32-E72D297353CC}">
              <c16:uniqueId val="{00000000-4A59-40FD-B8FB-40E8B32CD86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213.66</c:v>
                </c:pt>
                <c:pt idx="3">
                  <c:v>224.31</c:v>
                </c:pt>
                <c:pt idx="4">
                  <c:v>223.48</c:v>
                </c:pt>
              </c:numCache>
            </c:numRef>
          </c:val>
          <c:smooth val="0"/>
          <c:extLst>
            <c:ext xmlns:c16="http://schemas.microsoft.com/office/drawing/2014/chart" uri="{C3380CC4-5D6E-409C-BE32-E72D297353CC}">
              <c16:uniqueId val="{00000001-4A59-40FD-B8FB-40E8B32CD86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64" zoomScale="131" zoomScaleNormal="131"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棚倉町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13011</v>
      </c>
      <c r="AM8" s="41"/>
      <c r="AN8" s="41"/>
      <c r="AO8" s="41"/>
      <c r="AP8" s="41"/>
      <c r="AQ8" s="41"/>
      <c r="AR8" s="41"/>
      <c r="AS8" s="41"/>
      <c r="AT8" s="34">
        <f>データ!T6</f>
        <v>159.93</v>
      </c>
      <c r="AU8" s="34"/>
      <c r="AV8" s="34"/>
      <c r="AW8" s="34"/>
      <c r="AX8" s="34"/>
      <c r="AY8" s="34"/>
      <c r="AZ8" s="34"/>
      <c r="BA8" s="34"/>
      <c r="BB8" s="34">
        <f>データ!U6</f>
        <v>81.349999999999994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32.159999999999997</v>
      </c>
      <c r="Q10" s="34"/>
      <c r="R10" s="34"/>
      <c r="S10" s="34"/>
      <c r="T10" s="34"/>
      <c r="U10" s="34"/>
      <c r="V10" s="34"/>
      <c r="W10" s="34">
        <f>データ!Q6</f>
        <v>89.64</v>
      </c>
      <c r="X10" s="34"/>
      <c r="Y10" s="34"/>
      <c r="Z10" s="34"/>
      <c r="AA10" s="34"/>
      <c r="AB10" s="34"/>
      <c r="AC10" s="34"/>
      <c r="AD10" s="41">
        <f>データ!R6</f>
        <v>2882</v>
      </c>
      <c r="AE10" s="41"/>
      <c r="AF10" s="41"/>
      <c r="AG10" s="41"/>
      <c r="AH10" s="41"/>
      <c r="AI10" s="41"/>
      <c r="AJ10" s="41"/>
      <c r="AK10" s="2"/>
      <c r="AL10" s="41">
        <f>データ!V6</f>
        <v>4155</v>
      </c>
      <c r="AM10" s="41"/>
      <c r="AN10" s="41"/>
      <c r="AO10" s="41"/>
      <c r="AP10" s="41"/>
      <c r="AQ10" s="41"/>
      <c r="AR10" s="41"/>
      <c r="AS10" s="41"/>
      <c r="AT10" s="34">
        <f>データ!W6</f>
        <v>1.74</v>
      </c>
      <c r="AU10" s="34"/>
      <c r="AV10" s="34"/>
      <c r="AW10" s="34"/>
      <c r="AX10" s="34"/>
      <c r="AY10" s="34"/>
      <c r="AZ10" s="34"/>
      <c r="BA10" s="34"/>
      <c r="BB10" s="34">
        <f>データ!X6</f>
        <v>2387.9299999999998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117</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118</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119</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XTpAJeCLcb7jQ3RJFUmE28hmpZrPHKO/GsA3RItOWagsyeHGajyb7+9hKNerMPOgE6J2WFy7xaVYWEuCzG7zcw==" saltValue="7RjACJa8duZLrxsrgGAU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74811</v>
      </c>
      <c r="D6" s="19">
        <f t="shared" si="3"/>
        <v>47</v>
      </c>
      <c r="E6" s="19">
        <f t="shared" si="3"/>
        <v>17</v>
      </c>
      <c r="F6" s="19">
        <f t="shared" si="3"/>
        <v>1</v>
      </c>
      <c r="G6" s="19">
        <f t="shared" si="3"/>
        <v>0</v>
      </c>
      <c r="H6" s="19" t="str">
        <f t="shared" si="3"/>
        <v>福島県　棚倉町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32.159999999999997</v>
      </c>
      <c r="Q6" s="20">
        <f t="shared" si="3"/>
        <v>89.64</v>
      </c>
      <c r="R6" s="20">
        <f t="shared" si="3"/>
        <v>2882</v>
      </c>
      <c r="S6" s="20">
        <f t="shared" si="3"/>
        <v>13011</v>
      </c>
      <c r="T6" s="20">
        <f t="shared" si="3"/>
        <v>159.93</v>
      </c>
      <c r="U6" s="20">
        <f t="shared" si="3"/>
        <v>81.349999999999994</v>
      </c>
      <c r="V6" s="20">
        <f t="shared" si="3"/>
        <v>4155</v>
      </c>
      <c r="W6" s="20">
        <f t="shared" si="3"/>
        <v>1.74</v>
      </c>
      <c r="X6" s="20">
        <f t="shared" si="3"/>
        <v>2387.9299999999998</v>
      </c>
      <c r="Y6" s="21">
        <f>IF(Y7="",NA(),Y7)</f>
        <v>69.040000000000006</v>
      </c>
      <c r="Z6" s="21">
        <f t="shared" ref="Z6:AH6" si="4">IF(Z7="",NA(),Z7)</f>
        <v>70.89</v>
      </c>
      <c r="AA6" s="21">
        <f t="shared" si="4"/>
        <v>70.62</v>
      </c>
      <c r="AB6" s="21">
        <f t="shared" si="4"/>
        <v>66.55</v>
      </c>
      <c r="AC6" s="21">
        <f t="shared" si="4"/>
        <v>78.11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1843.01</v>
      </c>
      <c r="BG6" s="21">
        <f t="shared" ref="BG6:BO6" si="7">IF(BG7="",NA(),BG7)</f>
        <v>1725.74</v>
      </c>
      <c r="BH6" s="21">
        <f t="shared" si="7"/>
        <v>1634.61</v>
      </c>
      <c r="BI6" s="21">
        <f t="shared" si="7"/>
        <v>1541.75</v>
      </c>
      <c r="BJ6" s="21">
        <f t="shared" si="7"/>
        <v>1665.27</v>
      </c>
      <c r="BK6" s="21">
        <f t="shared" si="7"/>
        <v>1001.3</v>
      </c>
      <c r="BL6" s="21">
        <f t="shared" si="7"/>
        <v>1050.51</v>
      </c>
      <c r="BM6" s="21">
        <f t="shared" si="7"/>
        <v>1108.8</v>
      </c>
      <c r="BN6" s="21">
        <f t="shared" si="7"/>
        <v>1194.56</v>
      </c>
      <c r="BO6" s="21">
        <f t="shared" si="7"/>
        <v>1174.6099999999999</v>
      </c>
      <c r="BP6" s="20" t="str">
        <f>IF(BP7="","",IF(BP7="-","【-】","【"&amp;SUBSTITUTE(TEXT(BP7,"#,##0.00"),"-","△")&amp;"】"))</f>
        <v>【630.82】</v>
      </c>
      <c r="BQ6" s="21">
        <f>IF(BQ7="",NA(),BQ7)</f>
        <v>63.2</v>
      </c>
      <c r="BR6" s="21">
        <f t="shared" ref="BR6:BZ6" si="8">IF(BR7="",NA(),BR7)</f>
        <v>67.209999999999994</v>
      </c>
      <c r="BS6" s="21">
        <f t="shared" si="8"/>
        <v>63.26</v>
      </c>
      <c r="BT6" s="21">
        <f t="shared" si="8"/>
        <v>57.95</v>
      </c>
      <c r="BU6" s="21">
        <f t="shared" si="8"/>
        <v>60.99</v>
      </c>
      <c r="BV6" s="21">
        <f t="shared" si="8"/>
        <v>81.88</v>
      </c>
      <c r="BW6" s="21">
        <f t="shared" si="8"/>
        <v>82.65</v>
      </c>
      <c r="BX6" s="21">
        <f t="shared" si="8"/>
        <v>79.63</v>
      </c>
      <c r="BY6" s="21">
        <f t="shared" si="8"/>
        <v>76.78</v>
      </c>
      <c r="BZ6" s="21">
        <f t="shared" si="8"/>
        <v>75.41</v>
      </c>
      <c r="CA6" s="20" t="str">
        <f>IF(CA7="","",IF(CA7="-","【-】","【"&amp;SUBSTITUTE(TEXT(CA7,"#,##0.00"),"-","△")&amp;"】"))</f>
        <v>【97.81】</v>
      </c>
      <c r="CB6" s="21">
        <f>IF(CB7="",NA(),CB7)</f>
        <v>258.72000000000003</v>
      </c>
      <c r="CC6" s="21">
        <f t="shared" ref="CC6:CK6" si="9">IF(CC7="",NA(),CC7)</f>
        <v>243.26</v>
      </c>
      <c r="CD6" s="21">
        <f t="shared" si="9"/>
        <v>258.60000000000002</v>
      </c>
      <c r="CE6" s="21">
        <f t="shared" si="9"/>
        <v>283.06</v>
      </c>
      <c r="CF6" s="21">
        <f t="shared" si="9"/>
        <v>259.61</v>
      </c>
      <c r="CG6" s="21">
        <f t="shared" si="9"/>
        <v>187.55</v>
      </c>
      <c r="CH6" s="21">
        <f t="shared" si="9"/>
        <v>186.3</v>
      </c>
      <c r="CI6" s="21">
        <f t="shared" si="9"/>
        <v>213.66</v>
      </c>
      <c r="CJ6" s="21">
        <f t="shared" si="9"/>
        <v>224.31</v>
      </c>
      <c r="CK6" s="21">
        <f t="shared" si="9"/>
        <v>223.48</v>
      </c>
      <c r="CL6" s="20" t="str">
        <f>IF(CL7="","",IF(CL7="-","【-】","【"&amp;SUBSTITUTE(TEXT(CL7,"#,##0.00"),"-","△")&amp;"】"))</f>
        <v>【138.75】</v>
      </c>
      <c r="CM6" s="21">
        <f>IF(CM7="",NA(),CM7)</f>
        <v>44</v>
      </c>
      <c r="CN6" s="21">
        <f t="shared" ref="CN6:CV6" si="10">IF(CN7="",NA(),CN7)</f>
        <v>44.53</v>
      </c>
      <c r="CO6" s="21">
        <f t="shared" si="10"/>
        <v>46.21</v>
      </c>
      <c r="CP6" s="21">
        <f t="shared" si="10"/>
        <v>45.63</v>
      </c>
      <c r="CQ6" s="21">
        <f t="shared" si="10"/>
        <v>45.47</v>
      </c>
      <c r="CR6" s="21">
        <f t="shared" si="10"/>
        <v>50.94</v>
      </c>
      <c r="CS6" s="21">
        <f t="shared" si="10"/>
        <v>50.53</v>
      </c>
      <c r="CT6" s="21">
        <f t="shared" si="10"/>
        <v>48.19</v>
      </c>
      <c r="CU6" s="21">
        <f t="shared" si="10"/>
        <v>47.32</v>
      </c>
      <c r="CV6" s="21">
        <f t="shared" si="10"/>
        <v>48.03</v>
      </c>
      <c r="CW6" s="20" t="str">
        <f>IF(CW7="","",IF(CW7="-","【-】","【"&amp;SUBSTITUTE(TEXT(CW7,"#,##0.00"),"-","△")&amp;"】"))</f>
        <v>【58.94】</v>
      </c>
      <c r="CX6" s="21">
        <f>IF(CX7="",NA(),CX7)</f>
        <v>62.25</v>
      </c>
      <c r="CY6" s="21">
        <f t="shared" ref="CY6:DG6" si="11">IF(CY7="",NA(),CY7)</f>
        <v>64.33</v>
      </c>
      <c r="CZ6" s="21">
        <f t="shared" si="11"/>
        <v>66.17</v>
      </c>
      <c r="DA6" s="21">
        <f t="shared" si="11"/>
        <v>66.709999999999994</v>
      </c>
      <c r="DB6" s="21">
        <f t="shared" si="11"/>
        <v>68.260000000000005</v>
      </c>
      <c r="DC6" s="21">
        <f t="shared" si="11"/>
        <v>82.55</v>
      </c>
      <c r="DD6" s="21">
        <f t="shared" si="11"/>
        <v>82.08</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v>
      </c>
      <c r="EM6" s="21">
        <f t="shared" si="14"/>
        <v>0.09</v>
      </c>
      <c r="EN6" s="21">
        <f t="shared" si="14"/>
        <v>0.1</v>
      </c>
      <c r="EO6" s="20" t="str">
        <f>IF(EO7="","",IF(EO7="-","【-】","【"&amp;SUBSTITUTE(TEXT(EO7,"#,##0.00"),"-","△")&amp;"】"))</f>
        <v>【0.22】</v>
      </c>
    </row>
    <row r="7" spans="1:145" s="22" customFormat="1" x14ac:dyDescent="0.2">
      <c r="A7" s="14"/>
      <c r="B7" s="23">
        <v>2023</v>
      </c>
      <c r="C7" s="23">
        <v>74811</v>
      </c>
      <c r="D7" s="23">
        <v>47</v>
      </c>
      <c r="E7" s="23">
        <v>17</v>
      </c>
      <c r="F7" s="23">
        <v>1</v>
      </c>
      <c r="G7" s="23">
        <v>0</v>
      </c>
      <c r="H7" s="23" t="s">
        <v>98</v>
      </c>
      <c r="I7" s="23" t="s">
        <v>99</v>
      </c>
      <c r="J7" s="23" t="s">
        <v>100</v>
      </c>
      <c r="K7" s="23" t="s">
        <v>101</v>
      </c>
      <c r="L7" s="23" t="s">
        <v>102</v>
      </c>
      <c r="M7" s="23" t="s">
        <v>103</v>
      </c>
      <c r="N7" s="24" t="s">
        <v>104</v>
      </c>
      <c r="O7" s="24" t="s">
        <v>105</v>
      </c>
      <c r="P7" s="24">
        <v>32.159999999999997</v>
      </c>
      <c r="Q7" s="24">
        <v>89.64</v>
      </c>
      <c r="R7" s="24">
        <v>2882</v>
      </c>
      <c r="S7" s="24">
        <v>13011</v>
      </c>
      <c r="T7" s="24">
        <v>159.93</v>
      </c>
      <c r="U7" s="24">
        <v>81.349999999999994</v>
      </c>
      <c r="V7" s="24">
        <v>4155</v>
      </c>
      <c r="W7" s="24">
        <v>1.74</v>
      </c>
      <c r="X7" s="24">
        <v>2387.9299999999998</v>
      </c>
      <c r="Y7" s="24">
        <v>69.040000000000006</v>
      </c>
      <c r="Z7" s="24">
        <v>70.89</v>
      </c>
      <c r="AA7" s="24">
        <v>70.62</v>
      </c>
      <c r="AB7" s="24">
        <v>66.55</v>
      </c>
      <c r="AC7" s="24">
        <v>78.11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1843.01</v>
      </c>
      <c r="BG7" s="24">
        <v>1725.74</v>
      </c>
      <c r="BH7" s="24">
        <v>1634.61</v>
      </c>
      <c r="BI7" s="24">
        <v>1541.75</v>
      </c>
      <c r="BJ7" s="24">
        <v>1665.27</v>
      </c>
      <c r="BK7" s="24">
        <v>1001.3</v>
      </c>
      <c r="BL7" s="24">
        <v>1050.51</v>
      </c>
      <c r="BM7" s="24">
        <v>1108.8</v>
      </c>
      <c r="BN7" s="24">
        <v>1194.56</v>
      </c>
      <c r="BO7" s="24">
        <v>1174.6099999999999</v>
      </c>
      <c r="BP7" s="24">
        <v>630.82000000000005</v>
      </c>
      <c r="BQ7" s="24">
        <v>63.2</v>
      </c>
      <c r="BR7" s="24">
        <v>67.209999999999994</v>
      </c>
      <c r="BS7" s="24">
        <v>63.26</v>
      </c>
      <c r="BT7" s="24">
        <v>57.95</v>
      </c>
      <c r="BU7" s="24">
        <v>60.99</v>
      </c>
      <c r="BV7" s="24">
        <v>81.88</v>
      </c>
      <c r="BW7" s="24">
        <v>82.65</v>
      </c>
      <c r="BX7" s="24">
        <v>79.63</v>
      </c>
      <c r="BY7" s="24">
        <v>76.78</v>
      </c>
      <c r="BZ7" s="24">
        <v>75.41</v>
      </c>
      <c r="CA7" s="24">
        <v>97.81</v>
      </c>
      <c r="CB7" s="24">
        <v>258.72000000000003</v>
      </c>
      <c r="CC7" s="24">
        <v>243.26</v>
      </c>
      <c r="CD7" s="24">
        <v>258.60000000000002</v>
      </c>
      <c r="CE7" s="24">
        <v>283.06</v>
      </c>
      <c r="CF7" s="24">
        <v>259.61</v>
      </c>
      <c r="CG7" s="24">
        <v>187.55</v>
      </c>
      <c r="CH7" s="24">
        <v>186.3</v>
      </c>
      <c r="CI7" s="24">
        <v>213.66</v>
      </c>
      <c r="CJ7" s="24">
        <v>224.31</v>
      </c>
      <c r="CK7" s="24">
        <v>223.48</v>
      </c>
      <c r="CL7" s="24">
        <v>138.75</v>
      </c>
      <c r="CM7" s="24">
        <v>44</v>
      </c>
      <c r="CN7" s="24">
        <v>44.53</v>
      </c>
      <c r="CO7" s="24">
        <v>46.21</v>
      </c>
      <c r="CP7" s="24">
        <v>45.63</v>
      </c>
      <c r="CQ7" s="24">
        <v>45.47</v>
      </c>
      <c r="CR7" s="24">
        <v>50.94</v>
      </c>
      <c r="CS7" s="24">
        <v>50.53</v>
      </c>
      <c r="CT7" s="24">
        <v>48.19</v>
      </c>
      <c r="CU7" s="24">
        <v>47.32</v>
      </c>
      <c r="CV7" s="24">
        <v>48.03</v>
      </c>
      <c r="CW7" s="24">
        <v>58.94</v>
      </c>
      <c r="CX7" s="24">
        <v>62.25</v>
      </c>
      <c r="CY7" s="24">
        <v>64.33</v>
      </c>
      <c r="CZ7" s="24">
        <v>66.17</v>
      </c>
      <c r="DA7" s="24">
        <v>66.709999999999994</v>
      </c>
      <c r="DB7" s="24">
        <v>68.260000000000005</v>
      </c>
      <c r="DC7" s="24">
        <v>82.55</v>
      </c>
      <c r="DD7" s="24">
        <v>82.08</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2025-02-04T00:40:27Z</cp:lastPrinted>
  <dcterms:created xsi:type="dcterms:W3CDTF">2025-01-24T07:27:59Z</dcterms:created>
  <dcterms:modified xsi:type="dcterms:W3CDTF">2025-03-04T07:38:27Z</dcterms:modified>
  <cp:category/>
</cp:coreProperties>
</file>