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20d9f8\作業用\04 財政2\00K_000_001_地方公営企業一般\○経営比較分析表（H29～）\R6\04_市町村回答_0205〆\461西郷村○\"/>
    </mc:Choice>
  </mc:AlternateContent>
  <workbookProtection workbookAlgorithmName="SHA-512" workbookHashValue="i06U09BxXEYN/u5mf5ntnKv9hlRw9O3RJkPfthC5soGeWex96dlBoO4bfxQGFz/T5goaU+rUOnPwjlsKhXcH0g==" workbookSaltValue="CAj5tEs9Y2STrFlGSWN85Q==" workbookSpinCount="100000" lockStructure="1"/>
  <bookViews>
    <workbookView xWindow="0" yWindow="0" windowWidth="28800" windowHeight="11736"/>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R6" i="5"/>
  <c r="AD10" i="4" s="1"/>
  <c r="Q6" i="5"/>
  <c r="W10" i="4" s="1"/>
  <c r="P6" i="5"/>
  <c r="O6" i="5"/>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P10" i="4"/>
  <c r="I10" i="4"/>
  <c r="AT8" i="4"/>
  <c r="AL8" i="4"/>
  <c r="W8" i="4"/>
  <c r="P8" i="4"/>
  <c r="B6" i="4"/>
</calcChain>
</file>

<file path=xl/sharedStrings.xml><?xml version="1.0" encoding="utf-8"?>
<sst xmlns="http://schemas.openxmlformats.org/spreadsheetml/2006/main" count="253" uniqueCount="116">
  <si>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</si>
  <si>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</si>
  <si>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</si>
  <si>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</si>
  <si>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</si>
  <si>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</si>
  <si>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</si>
  <si>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</si>
  <si>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</si>
  <si>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</si>
  <si>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</si>
  <si>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</si>
  <si>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</si>
  <si>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</si>
  <si>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</si>
  <si>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</si>
  <si>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</si>
  <si>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</si>
  <si>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</si>
  <si>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</si>
  <si>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</si>
  <si>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</si>
  <si>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</si>
  <si>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</si>
  <si>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</si>
  <si>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</si>
  <si>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</si>
  <si>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</si>
  <si>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</si>
  <si>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</si>
  <si>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</si>
  <si>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</si>
  <si>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</si>
  <si>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</si>
  <si>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</si>
  <si>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</si>
  <si>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</si>
  <si>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</si>
  <si>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</si>
  <si>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</si>
  <si>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</si>
  <si>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</si>
  <si>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</si>
  <si>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</si>
  <si>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</si>
  <si>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</si>
  <si>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</si>
  <si>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</si>
  <si>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</si>
  <si>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</si>
  <si>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</si>
  <si>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</si>
  <si>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</si>
  <si>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</si>
  <si>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</si>
  <si>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</si>
  <si>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</si>
  <si>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</si>
  <si>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</si>
  <si>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</si>
  <si>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</si>
  <si>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</si>
  <si>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</si>
  <si>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</si>
  <si>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</si>
  <si>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</si>
  <si>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</si>
  <si>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</si>
  <si>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</si>
  <si>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</si>
  <si>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</si>
  <si>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</si>
  <si>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</si>
  <si>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</si>
  <si>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</si>
  <si>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</si>
  <si>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</si>
  <si>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</si>
  <si>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</si>
  <si>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</si>
  <si>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</si>
  <si>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</si>
  <si>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</si>
  <si>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</si>
  <si>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</si>
  <si>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</si>
  <si>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</si>
  <si>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</si>
  <si>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</si>
  <si>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</si>
  <si>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</si>
  <si>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</si>
  <si>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</si>
  <si>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</si>
  <si>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</si>
  <si>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</si>
  <si>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西郷村</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</si>
  <si>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</si>
  <si>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</si>
  <si>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</si>
  <si>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</si>
  <si>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</si>
  <si>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</si>
  <si>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</si>
  <si>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</si>
  <si>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</si>
  <si>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</si>
  <si>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</si>
  <si>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</si>
  <si>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</si>
  <si>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</si>
  <si>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</si>
  <si>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</si>
  <si>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当村の農業集落排水事業は供用開始から約25年経過しており、管渠等については半数以上耐用年数が残っているが、①有形固定資産減価償却率も上昇傾向にある。今後において、計画的に対応していく予定である。</t>
    <rPh sb="0" eb="2">
      <t>トウソン</t>
    </rPh>
    <rPh sb="3" eb="5">
      <t>ノウギョウ</t>
    </rPh>
    <rPh sb="5" eb="7">
      <t>シュウラク</t>
    </rPh>
    <rPh sb="7" eb="9">
      <t>ハイスイ</t>
    </rPh>
    <rPh sb="9" eb="11">
      <t>ジギョウ</t>
    </rPh>
    <rPh sb="12" eb="14">
      <t>キョウヨウ</t>
    </rPh>
    <rPh sb="14" eb="16">
      <t>カイシ</t>
    </rPh>
    <rPh sb="18" eb="19">
      <t>ヤク</t>
    </rPh>
    <rPh sb="21" eb="22">
      <t>ネン</t>
    </rPh>
    <rPh sb="22" eb="24">
      <t>ケイカ</t>
    </rPh>
    <rPh sb="29" eb="31">
      <t>カンキョ</t>
    </rPh>
    <rPh sb="31" eb="32">
      <t>トウ</t>
    </rPh>
    <rPh sb="37" eb="39">
      <t>ハンスウ</t>
    </rPh>
    <rPh sb="39" eb="41">
      <t>イジョウ</t>
    </rPh>
    <rPh sb="41" eb="43">
      <t>タイヨウ</t>
    </rPh>
    <rPh sb="43" eb="45">
      <t>ネンスウ</t>
    </rPh>
    <rPh sb="46" eb="47">
      <t>ノコ</t>
    </rPh>
    <rPh sb="74" eb="76">
      <t>コンゴ</t>
    </rPh>
    <rPh sb="81" eb="84">
      <t>ケイカクテキ</t>
    </rPh>
    <rPh sb="85" eb="87">
      <t>タイオウ</t>
    </rPh>
    <rPh sb="91" eb="93">
      <t>ヨテイ</t>
    </rPh>
    <phoneticPr fontId="4"/>
  </si>
  <si>
    <t>当村は、令和2年度から地方公営企業法の全部を適用したため、経営比較分析上では令和元年度以前の比較は表示されていない。
①経常収支比率：100％以上であり、単年度収支は黒字を確保しているが、長期前受金戻入額や一般会計からの繰入の影響が大きい。（⑤経費回収率が100％を大きく下回っている要因の一つでもある。）
③流動比率：企業債償還をその年度毎に他会計からの繰入で賄う割合が多いことが主な要因で100％を下回っているが、令和3年度より類似団体及び全国の平均と比較した数値が好転しているのは、令和3年4月1日より農業集落排水事業の1区域を公共下水道に接続したことにより企業債償還の予算計上も公共へ移管したためである。
⑤経費回収率：類似団体平均をわずかに上回っているが、昨年度より5％程度減となった。要因として、使用料収入は微増であったものの、人件費等の値上がりにより維持管理に係る委託料等がさらに増加したためである。また、およそ半数を他会計からの繰入等で賄っている状況であり、適正な使用料収入の確保が必要である。なお、令和3年度の減少は、令和3年4月1日より農業集落排水事業の1区域（農排の中では接続件数が比較的多い区域であった）を公共下水道に接続したためである。
⑥汚水処理原価：公共下水道に1区域接続したため、令和3年度からは残りの2区域のみで算定している。⑤経費回収率でも記載したとおり、維持管理費の増加により令和5年度は数値が上昇している。今後も人口減少や経費高騰による原価の上昇が見込まれるため、対策が必要である。
⑦施設利用率：50％を切っており、類似団体平均及び全国平均を下回っている状況。⑧水洗化率が低いことも影響している。
⑧水洗化率：数値としては年々微増となってはいるが、全国・類似団体どちらと比較しても下回っている状況。水洗化率向上以外にも、農業集落排水地区の人口減少や後期高齢化等を加味した上での長期的な経営を見据えた対応策を考える必要がある。</t>
    <rPh sb="134" eb="135">
      <t>オオ</t>
    </rPh>
    <rPh sb="137" eb="139">
      <t>シタマワ</t>
    </rPh>
    <rPh sb="202" eb="204">
      <t>シタマワ</t>
    </rPh>
    <rPh sb="210" eb="212">
      <t>レイワ</t>
    </rPh>
    <rPh sb="213" eb="215">
      <t>ネンド</t>
    </rPh>
    <rPh sb="229" eb="231">
      <t>ヒカク</t>
    </rPh>
    <rPh sb="233" eb="235">
      <t>スウチ</t>
    </rPh>
    <rPh sb="236" eb="238">
      <t>コウテン</t>
    </rPh>
    <rPh sb="283" eb="288">
      <t>キギョウサイショウカン</t>
    </rPh>
    <rPh sb="289" eb="291">
      <t>ヨサン</t>
    </rPh>
    <rPh sb="291" eb="293">
      <t>ケイジョウ</t>
    </rPh>
    <rPh sb="294" eb="296">
      <t>コウキョウ</t>
    </rPh>
    <rPh sb="297" eb="299">
      <t>イカン</t>
    </rPh>
    <rPh sb="315" eb="319">
      <t>ルイジダンタイ</t>
    </rPh>
    <rPh sb="319" eb="321">
      <t>ヘイキン</t>
    </rPh>
    <rPh sb="326" eb="328">
      <t>ウワマワ</t>
    </rPh>
    <rPh sb="343" eb="344">
      <t>ゲン</t>
    </rPh>
    <rPh sb="349" eb="351">
      <t>ヨウイン</t>
    </rPh>
    <rPh sb="355" eb="360">
      <t>シヨウリョウシュウニュウ</t>
    </rPh>
    <rPh sb="361" eb="363">
      <t>ビゾウ</t>
    </rPh>
    <rPh sb="371" eb="374">
      <t>ジンケンヒ</t>
    </rPh>
    <rPh sb="374" eb="375">
      <t>トウ</t>
    </rPh>
    <rPh sb="376" eb="378">
      <t>ネア</t>
    </rPh>
    <rPh sb="383" eb="387">
      <t>イジカンリ</t>
    </rPh>
    <rPh sb="388" eb="389">
      <t>カカ</t>
    </rPh>
    <rPh sb="390" eb="392">
      <t>イタク</t>
    </rPh>
    <rPh sb="392" eb="393">
      <t>リョウ</t>
    </rPh>
    <rPh sb="393" eb="394">
      <t>トウ</t>
    </rPh>
    <rPh sb="398" eb="400">
      <t>ゾウカ</t>
    </rPh>
    <rPh sb="414" eb="416">
      <t>ハンスウ</t>
    </rPh>
    <rPh sb="417" eb="418">
      <t>タ</t>
    </rPh>
    <rPh sb="418" eb="420">
      <t>カイケイ</t>
    </rPh>
    <rPh sb="423" eb="425">
      <t>クリイレ</t>
    </rPh>
    <rPh sb="425" eb="426">
      <t>トウ</t>
    </rPh>
    <rPh sb="427" eb="428">
      <t>マカナ</t>
    </rPh>
    <rPh sb="432" eb="434">
      <t>ジョウキョウ</t>
    </rPh>
    <rPh sb="450" eb="452">
      <t>ヒツヨウ</t>
    </rPh>
    <rPh sb="459" eb="461">
      <t>レイワ</t>
    </rPh>
    <rPh sb="462" eb="464">
      <t>ネンド</t>
    </rPh>
    <rPh sb="465" eb="467">
      <t>ゲンショウ</t>
    </rPh>
    <rPh sb="492" eb="494">
      <t>ノウハイ</t>
    </rPh>
    <rPh sb="495" eb="496">
      <t>ナカ</t>
    </rPh>
    <rPh sb="498" eb="500">
      <t>セツゾク</t>
    </rPh>
    <rPh sb="500" eb="502">
      <t>ケンスウ</t>
    </rPh>
    <rPh sb="503" eb="506">
      <t>ヒカクテキ</t>
    </rPh>
    <rPh sb="506" eb="507">
      <t>オオ</t>
    </rPh>
    <rPh sb="508" eb="510">
      <t>クイキ</t>
    </rPh>
    <rPh sb="541" eb="546">
      <t>コウキョウゲスイドウ</t>
    </rPh>
    <rPh sb="548" eb="550">
      <t>クイキ</t>
    </rPh>
    <rPh sb="550" eb="552">
      <t>セツゾク</t>
    </rPh>
    <rPh sb="557" eb="559">
      <t>レイワ</t>
    </rPh>
    <rPh sb="560" eb="562">
      <t>ネンド</t>
    </rPh>
    <rPh sb="565" eb="566">
      <t>ノコ</t>
    </rPh>
    <rPh sb="569" eb="571">
      <t>クイキ</t>
    </rPh>
    <rPh sb="574" eb="576">
      <t>サンテイ</t>
    </rPh>
    <rPh sb="582" eb="587">
      <t>ケイヒカイシュウリツ</t>
    </rPh>
    <rPh sb="589" eb="591">
      <t>キサイ</t>
    </rPh>
    <rPh sb="597" eb="602">
      <t>イジカンリヒ</t>
    </rPh>
    <rPh sb="603" eb="605">
      <t>ゾウカ</t>
    </rPh>
    <rPh sb="608" eb="610">
      <t>レイワ</t>
    </rPh>
    <rPh sb="611" eb="613">
      <t>ネンド</t>
    </rPh>
    <rPh sb="614" eb="616">
      <t>スウチ</t>
    </rPh>
    <rPh sb="617" eb="619">
      <t>ジョウショウ</t>
    </rPh>
    <rPh sb="664" eb="666">
      <t>シセツ</t>
    </rPh>
    <rPh sb="666" eb="668">
      <t>リヨウ</t>
    </rPh>
    <rPh sb="668" eb="669">
      <t>リツ</t>
    </rPh>
    <rPh sb="674" eb="675">
      <t>キ</t>
    </rPh>
    <rPh sb="680" eb="686">
      <t>ルイジダンタイヘイキン</t>
    </rPh>
    <rPh sb="686" eb="687">
      <t>オヨ</t>
    </rPh>
    <rPh sb="688" eb="692">
      <t>ゼンコクヘイキン</t>
    </rPh>
    <rPh sb="693" eb="695">
      <t>シタマワ</t>
    </rPh>
    <rPh sb="699" eb="701">
      <t>ジョウキョウ</t>
    </rPh>
    <rPh sb="703" eb="706">
      <t>スイセンカ</t>
    </rPh>
    <rPh sb="706" eb="707">
      <t>リツ</t>
    </rPh>
    <rPh sb="708" eb="709">
      <t>ヒク</t>
    </rPh>
    <rPh sb="713" eb="715">
      <t>エイキョウ</t>
    </rPh>
    <rPh sb="727" eb="729">
      <t>スウチ</t>
    </rPh>
    <rPh sb="733" eb="735">
      <t>ネンネン</t>
    </rPh>
    <rPh sb="735" eb="737">
      <t>ビゾウ</t>
    </rPh>
    <rPh sb="746" eb="748">
      <t>ゼンコク</t>
    </rPh>
    <rPh sb="749" eb="751">
      <t>ルイジ</t>
    </rPh>
    <rPh sb="751" eb="753">
      <t>ダンタイ</t>
    </rPh>
    <rPh sb="757" eb="759">
      <t>ヒカク</t>
    </rPh>
    <rPh sb="762" eb="764">
      <t>シタマワ</t>
    </rPh>
    <rPh sb="768" eb="770">
      <t>ジョウキョウ</t>
    </rPh>
    <rPh sb="791" eb="793">
      <t>ジンコウ</t>
    </rPh>
    <rPh sb="793" eb="795">
      <t>ゲンショウ</t>
    </rPh>
    <rPh sb="814" eb="816">
      <t>ケイエイ</t>
    </rPh>
    <phoneticPr fontId="4"/>
  </si>
  <si>
    <t>現状として一般会計からの繰入の依存度が高く、また、農業集落排水地区全体として、将来的な普及人口の増加は期待できないと考えられる。公共下水道と比べても経営状況はより厳しくなると予想され、持続可能な経営を行うべく、既存施設も含めたダウンサイジングや、適正な使用料単価の改定等を含めた経営改善に努める。
なお、最新の経営戦略は令和4年度末に作成したものであり、それに基づき、令和5年度より適正な使用料の見直しのため経営審議会を開催している。令和6年度以降も引き続き開催しており、令和8年度中に使用料改定を目指す予定である。</t>
    <rPh sb="0" eb="2">
      <t>ゲンジョウ</t>
    </rPh>
    <rPh sb="5" eb="7">
      <t>イッパン</t>
    </rPh>
    <rPh sb="7" eb="9">
      <t>カイケイ</t>
    </rPh>
    <rPh sb="12" eb="14">
      <t>クリイレ</t>
    </rPh>
    <rPh sb="15" eb="18">
      <t>イゾンド</t>
    </rPh>
    <rPh sb="19" eb="20">
      <t>タカ</t>
    </rPh>
    <rPh sb="25" eb="27">
      <t>ノウギョウ</t>
    </rPh>
    <rPh sb="27" eb="29">
      <t>シュウラク</t>
    </rPh>
    <rPh sb="29" eb="31">
      <t>ハイスイ</t>
    </rPh>
    <rPh sb="31" eb="33">
      <t>チク</t>
    </rPh>
    <rPh sb="33" eb="35">
      <t>ゼンタイ</t>
    </rPh>
    <rPh sb="39" eb="42">
      <t>ショウライテキ</t>
    </rPh>
    <rPh sb="43" eb="45">
      <t>フキュウ</t>
    </rPh>
    <rPh sb="45" eb="47">
      <t>ジンコウ</t>
    </rPh>
    <rPh sb="48" eb="50">
      <t>ゾウカ</t>
    </rPh>
    <rPh sb="51" eb="53">
      <t>キタイ</t>
    </rPh>
    <rPh sb="58" eb="59">
      <t>カンガ</t>
    </rPh>
    <rPh sb="64" eb="66">
      <t>コウキョウ</t>
    </rPh>
    <rPh sb="66" eb="69">
      <t>ゲスイドウ</t>
    </rPh>
    <rPh sb="70" eb="71">
      <t>クラ</t>
    </rPh>
    <rPh sb="74" eb="76">
      <t>ケイエイ</t>
    </rPh>
    <rPh sb="76" eb="78">
      <t>ジョウキョウ</t>
    </rPh>
    <rPh sb="81" eb="82">
      <t>キビ</t>
    </rPh>
    <rPh sb="87" eb="89">
      <t>ヨソウ</t>
    </rPh>
    <rPh sb="92" eb="94">
      <t>ジゾク</t>
    </rPh>
    <rPh sb="94" eb="96">
      <t>カノウ</t>
    </rPh>
    <rPh sb="97" eb="99">
      <t>ケイエイ</t>
    </rPh>
    <rPh sb="100" eb="101">
      <t>オコナ</t>
    </rPh>
    <rPh sb="105" eb="109">
      <t>キゾンシセツ</t>
    </rPh>
    <rPh sb="110" eb="111">
      <t>フク</t>
    </rPh>
    <rPh sb="123" eb="125">
      <t>テキセイ</t>
    </rPh>
    <rPh sb="126" eb="129">
      <t>シヨウリョウ</t>
    </rPh>
    <rPh sb="129" eb="131">
      <t>タンカ</t>
    </rPh>
    <rPh sb="132" eb="134">
      <t>カイテイ</t>
    </rPh>
    <rPh sb="134" eb="135">
      <t>トウ</t>
    </rPh>
    <rPh sb="136" eb="137">
      <t>フク</t>
    </rPh>
    <rPh sb="139" eb="141">
      <t>ケイエイ</t>
    </rPh>
    <rPh sb="141" eb="143">
      <t>カイゼン</t>
    </rPh>
    <rPh sb="144" eb="145">
      <t>ツト</t>
    </rPh>
    <rPh sb="236" eb="238">
      <t>レイワ</t>
    </rPh>
    <rPh sb="239" eb="241">
      <t>ネンド</t>
    </rPh>
    <rPh sb="241" eb="242">
      <t>チュウ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</si>
</sst>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56F2-4B26-BB37-AC551DD4303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0.25</c:v>
                </c:pt>
                <c:pt idx="2">
                  <c:v>0.05</c:v>
                </c:pt>
                <c:pt idx="3">
                  <c:v>0.03</c:v>
                </c:pt>
                <c:pt idx="4">
                  <c:v>0.03</c:v>
                </c:pt>
              </c:numCache>
            </c:numRef>
          </c:val>
          <c:smooth val="0"/>
          <c:extLst>
            <c:ext xmlns:c16="http://schemas.microsoft.com/office/drawing/2014/chart" uri="{C3380CC4-5D6E-409C-BE32-E72D297353CC}">
              <c16:uniqueId val="{00000001-56F2-4B26-BB37-AC551DD4303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40.9</c:v>
                </c:pt>
                <c:pt idx="2">
                  <c:v>44.15</c:v>
                </c:pt>
                <c:pt idx="3">
                  <c:v>42.9</c:v>
                </c:pt>
                <c:pt idx="4">
                  <c:v>42.12</c:v>
                </c:pt>
              </c:numCache>
            </c:numRef>
          </c:val>
          <c:extLst>
            <c:ext xmlns:c16="http://schemas.microsoft.com/office/drawing/2014/chart" uri="{C3380CC4-5D6E-409C-BE32-E72D297353CC}">
              <c16:uniqueId val="{00000000-1B20-4E08-B311-9D70728B9F1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54.83</c:v>
                </c:pt>
                <c:pt idx="2">
                  <c:v>66.53</c:v>
                </c:pt>
                <c:pt idx="3">
                  <c:v>52.35</c:v>
                </c:pt>
                <c:pt idx="4">
                  <c:v>46.25</c:v>
                </c:pt>
              </c:numCache>
            </c:numRef>
          </c:val>
          <c:smooth val="0"/>
          <c:extLst>
            <c:ext xmlns:c16="http://schemas.microsoft.com/office/drawing/2014/chart" uri="{C3380CC4-5D6E-409C-BE32-E72D297353CC}">
              <c16:uniqueId val="{00000001-1B20-4E08-B311-9D70728B9F1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73.73</c:v>
                </c:pt>
                <c:pt idx="2">
                  <c:v>77.209999999999994</c:v>
                </c:pt>
                <c:pt idx="3">
                  <c:v>77.8</c:v>
                </c:pt>
                <c:pt idx="4">
                  <c:v>80.010000000000005</c:v>
                </c:pt>
              </c:numCache>
            </c:numRef>
          </c:val>
          <c:extLst>
            <c:ext xmlns:c16="http://schemas.microsoft.com/office/drawing/2014/chart" uri="{C3380CC4-5D6E-409C-BE32-E72D297353CC}">
              <c16:uniqueId val="{00000000-343E-43E0-830C-85579BD552B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84.7</c:v>
                </c:pt>
                <c:pt idx="2">
                  <c:v>84.67</c:v>
                </c:pt>
                <c:pt idx="3">
                  <c:v>84.39</c:v>
                </c:pt>
                <c:pt idx="4">
                  <c:v>83.96</c:v>
                </c:pt>
              </c:numCache>
            </c:numRef>
          </c:val>
          <c:smooth val="0"/>
          <c:extLst>
            <c:ext xmlns:c16="http://schemas.microsoft.com/office/drawing/2014/chart" uri="{C3380CC4-5D6E-409C-BE32-E72D297353CC}">
              <c16:uniqueId val="{00000001-343E-43E0-830C-85579BD552B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139.29</c:v>
                </c:pt>
                <c:pt idx="2">
                  <c:v>142.49</c:v>
                </c:pt>
                <c:pt idx="3">
                  <c:v>135.77000000000001</c:v>
                </c:pt>
                <c:pt idx="4">
                  <c:v>136.32</c:v>
                </c:pt>
              </c:numCache>
            </c:numRef>
          </c:val>
          <c:extLst>
            <c:ext xmlns:c16="http://schemas.microsoft.com/office/drawing/2014/chart" uri="{C3380CC4-5D6E-409C-BE32-E72D297353CC}">
              <c16:uniqueId val="{00000000-DE75-4AF2-B812-53A2552D9C1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106.37</c:v>
                </c:pt>
                <c:pt idx="2">
                  <c:v>106.07</c:v>
                </c:pt>
                <c:pt idx="3">
                  <c:v>105.5</c:v>
                </c:pt>
                <c:pt idx="4">
                  <c:v>106.35</c:v>
                </c:pt>
              </c:numCache>
            </c:numRef>
          </c:val>
          <c:smooth val="0"/>
          <c:extLst>
            <c:ext xmlns:c16="http://schemas.microsoft.com/office/drawing/2014/chart" uri="{C3380CC4-5D6E-409C-BE32-E72D297353CC}">
              <c16:uniqueId val="{00000001-DE75-4AF2-B812-53A2552D9C1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3.7</c:v>
                </c:pt>
                <c:pt idx="2">
                  <c:v>7.74</c:v>
                </c:pt>
                <c:pt idx="3">
                  <c:v>10.91</c:v>
                </c:pt>
                <c:pt idx="4">
                  <c:v>13.97</c:v>
                </c:pt>
              </c:numCache>
            </c:numRef>
          </c:val>
          <c:extLst>
            <c:ext xmlns:c16="http://schemas.microsoft.com/office/drawing/2014/chart" uri="{C3380CC4-5D6E-409C-BE32-E72D297353CC}">
              <c16:uniqueId val="{00000000-F7AC-4706-A9EA-5B834E18338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20.34</c:v>
                </c:pt>
                <c:pt idx="2">
                  <c:v>21.85</c:v>
                </c:pt>
                <c:pt idx="3">
                  <c:v>25.19</c:v>
                </c:pt>
                <c:pt idx="4">
                  <c:v>25.46</c:v>
                </c:pt>
              </c:numCache>
            </c:numRef>
          </c:val>
          <c:smooth val="0"/>
          <c:extLst>
            <c:ext xmlns:c16="http://schemas.microsoft.com/office/drawing/2014/chart" uri="{C3380CC4-5D6E-409C-BE32-E72D297353CC}">
              <c16:uniqueId val="{00000001-F7AC-4706-A9EA-5B834E18338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3198-4B82-916F-6C28C291A45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formatCode="#,##0.00;&quot;△&quot;#,##0.00;&quot;-&quot;">
                  <c:v>0.19</c:v>
                </c:pt>
              </c:numCache>
            </c:numRef>
          </c:val>
          <c:smooth val="0"/>
          <c:extLst>
            <c:ext xmlns:c16="http://schemas.microsoft.com/office/drawing/2014/chart" uri="{C3380CC4-5D6E-409C-BE32-E72D297353CC}">
              <c16:uniqueId val="{00000001-3198-4B82-916F-6C28C291A45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F43C-4191-8505-EDFBB3678B1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139.02000000000001</c:v>
                </c:pt>
                <c:pt idx="2">
                  <c:v>132.04</c:v>
                </c:pt>
                <c:pt idx="3">
                  <c:v>145.43</c:v>
                </c:pt>
                <c:pt idx="4">
                  <c:v>129.88999999999999</c:v>
                </c:pt>
              </c:numCache>
            </c:numRef>
          </c:val>
          <c:smooth val="0"/>
          <c:extLst>
            <c:ext xmlns:c16="http://schemas.microsoft.com/office/drawing/2014/chart" uri="{C3380CC4-5D6E-409C-BE32-E72D297353CC}">
              <c16:uniqueId val="{00000001-F43C-4191-8505-EDFBB3678B1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24.27</c:v>
                </c:pt>
                <c:pt idx="2">
                  <c:v>69.34</c:v>
                </c:pt>
                <c:pt idx="3">
                  <c:v>72.180000000000007</c:v>
                </c:pt>
                <c:pt idx="4">
                  <c:v>74.37</c:v>
                </c:pt>
              </c:numCache>
            </c:numRef>
          </c:val>
          <c:extLst>
            <c:ext xmlns:c16="http://schemas.microsoft.com/office/drawing/2014/chart" uri="{C3380CC4-5D6E-409C-BE32-E72D297353CC}">
              <c16:uniqueId val="{00000000-62DA-4A17-9F02-64CC624E417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29.13</c:v>
                </c:pt>
                <c:pt idx="2">
                  <c:v>35.69</c:v>
                </c:pt>
                <c:pt idx="3">
                  <c:v>38.4</c:v>
                </c:pt>
                <c:pt idx="4">
                  <c:v>44.04</c:v>
                </c:pt>
              </c:numCache>
            </c:numRef>
          </c:val>
          <c:smooth val="0"/>
          <c:extLst>
            <c:ext xmlns:c16="http://schemas.microsoft.com/office/drawing/2014/chart" uri="{C3380CC4-5D6E-409C-BE32-E72D297353CC}">
              <c16:uniqueId val="{00000001-62DA-4A17-9F02-64CC624E417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3B3A-4972-A26C-95BDF5F05B1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867.83</c:v>
                </c:pt>
                <c:pt idx="2">
                  <c:v>791.76</c:v>
                </c:pt>
                <c:pt idx="3">
                  <c:v>900.82</c:v>
                </c:pt>
                <c:pt idx="4">
                  <c:v>839.21</c:v>
                </c:pt>
              </c:numCache>
            </c:numRef>
          </c:val>
          <c:smooth val="0"/>
          <c:extLst>
            <c:ext xmlns:c16="http://schemas.microsoft.com/office/drawing/2014/chart" uri="{C3380CC4-5D6E-409C-BE32-E72D297353CC}">
              <c16:uniqueId val="{00000001-3B3A-4972-A26C-95BDF5F05B1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77.3</c:v>
                </c:pt>
                <c:pt idx="2">
                  <c:v>47.42</c:v>
                </c:pt>
                <c:pt idx="3">
                  <c:v>59.19</c:v>
                </c:pt>
                <c:pt idx="4">
                  <c:v>54.45</c:v>
                </c:pt>
              </c:numCache>
            </c:numRef>
          </c:val>
          <c:extLst>
            <c:ext xmlns:c16="http://schemas.microsoft.com/office/drawing/2014/chart" uri="{C3380CC4-5D6E-409C-BE32-E72D297353CC}">
              <c16:uniqueId val="{00000000-57B1-4B63-BB10-42F4AA7BF46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57.08</c:v>
                </c:pt>
                <c:pt idx="2">
                  <c:v>56.26</c:v>
                </c:pt>
                <c:pt idx="3">
                  <c:v>52.94</c:v>
                </c:pt>
                <c:pt idx="4">
                  <c:v>52.05</c:v>
                </c:pt>
              </c:numCache>
            </c:numRef>
          </c:val>
          <c:smooth val="0"/>
          <c:extLst>
            <c:ext xmlns:c16="http://schemas.microsoft.com/office/drawing/2014/chart" uri="{C3380CC4-5D6E-409C-BE32-E72D297353CC}">
              <c16:uniqueId val="{00000001-57B1-4B63-BB10-42F4AA7BF46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175.89</c:v>
                </c:pt>
                <c:pt idx="2">
                  <c:v>288.33999999999997</c:v>
                </c:pt>
                <c:pt idx="3">
                  <c:v>231.99</c:v>
                </c:pt>
                <c:pt idx="4">
                  <c:v>252.66</c:v>
                </c:pt>
              </c:numCache>
            </c:numRef>
          </c:val>
          <c:extLst>
            <c:ext xmlns:c16="http://schemas.microsoft.com/office/drawing/2014/chart" uri="{C3380CC4-5D6E-409C-BE32-E72D297353CC}">
              <c16:uniqueId val="{00000000-952C-4999-A0E2-AAC02FFEC4D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952C-4999-A0E2-AAC02FFEC4D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F1" zoomScale="131" zoomScaleNormal="131" workbookViewId="0">
      <selection activeCell="BM86" sqref="BM8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福島県　西郷村</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5">
        <f>データ!S6</f>
        <v>20494</v>
      </c>
      <c r="AM8" s="45"/>
      <c r="AN8" s="45"/>
      <c r="AO8" s="45"/>
      <c r="AP8" s="45"/>
      <c r="AQ8" s="45"/>
      <c r="AR8" s="45"/>
      <c r="AS8" s="45"/>
      <c r="AT8" s="44">
        <f>データ!T6</f>
        <v>192.06</v>
      </c>
      <c r="AU8" s="44"/>
      <c r="AV8" s="44"/>
      <c r="AW8" s="44"/>
      <c r="AX8" s="44"/>
      <c r="AY8" s="44"/>
      <c r="AZ8" s="44"/>
      <c r="BA8" s="44"/>
      <c r="BB8" s="44">
        <f>データ!U6</f>
        <v>106.71</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75.83</v>
      </c>
      <c r="J10" s="44"/>
      <c r="K10" s="44"/>
      <c r="L10" s="44"/>
      <c r="M10" s="44"/>
      <c r="N10" s="44"/>
      <c r="O10" s="44"/>
      <c r="P10" s="44">
        <f>データ!P6</f>
        <v>6.58</v>
      </c>
      <c r="Q10" s="44"/>
      <c r="R10" s="44"/>
      <c r="S10" s="44"/>
      <c r="T10" s="44"/>
      <c r="U10" s="44"/>
      <c r="V10" s="44"/>
      <c r="W10" s="44">
        <f>データ!Q6</f>
        <v>91.11</v>
      </c>
      <c r="X10" s="44"/>
      <c r="Y10" s="44"/>
      <c r="Z10" s="44"/>
      <c r="AA10" s="44"/>
      <c r="AB10" s="44"/>
      <c r="AC10" s="44"/>
      <c r="AD10" s="45">
        <f>データ!R6</f>
        <v>2750</v>
      </c>
      <c r="AE10" s="45"/>
      <c r="AF10" s="45"/>
      <c r="AG10" s="45"/>
      <c r="AH10" s="45"/>
      <c r="AI10" s="45"/>
      <c r="AJ10" s="45"/>
      <c r="AK10" s="2"/>
      <c r="AL10" s="45">
        <f>データ!V6</f>
        <v>1341</v>
      </c>
      <c r="AM10" s="45"/>
      <c r="AN10" s="45"/>
      <c r="AO10" s="45"/>
      <c r="AP10" s="45"/>
      <c r="AQ10" s="45"/>
      <c r="AR10" s="45"/>
      <c r="AS10" s="45"/>
      <c r="AT10" s="44">
        <f>データ!W6</f>
        <v>2.82</v>
      </c>
      <c r="AU10" s="44"/>
      <c r="AV10" s="44"/>
      <c r="AW10" s="44"/>
      <c r="AX10" s="44"/>
      <c r="AY10" s="44"/>
      <c r="AZ10" s="44"/>
      <c r="BA10" s="44"/>
      <c r="BB10" s="44">
        <f>データ!X6</f>
        <v>475.53</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114</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xFXKeTEiAQcjg4ngOIuRGCkzrb8usUUE9/zN/Qjj1kP7goW9kz94aAgyMlYGOl8aosvufhtraeCBEjt7UPKY4Q==" saltValue="OYke4k/fBspAjk5hp3ZlL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74616</v>
      </c>
      <c r="D6" s="19">
        <f t="shared" si="3"/>
        <v>46</v>
      </c>
      <c r="E6" s="19">
        <f t="shared" si="3"/>
        <v>17</v>
      </c>
      <c r="F6" s="19">
        <f t="shared" si="3"/>
        <v>5</v>
      </c>
      <c r="G6" s="19">
        <f t="shared" si="3"/>
        <v>0</v>
      </c>
      <c r="H6" s="19" t="str">
        <f t="shared" si="3"/>
        <v>福島県　西郷村</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75.83</v>
      </c>
      <c r="P6" s="20">
        <f t="shared" si="3"/>
        <v>6.58</v>
      </c>
      <c r="Q6" s="20">
        <f t="shared" si="3"/>
        <v>91.11</v>
      </c>
      <c r="R6" s="20">
        <f t="shared" si="3"/>
        <v>2750</v>
      </c>
      <c r="S6" s="20">
        <f t="shared" si="3"/>
        <v>20494</v>
      </c>
      <c r="T6" s="20">
        <f t="shared" si="3"/>
        <v>192.06</v>
      </c>
      <c r="U6" s="20">
        <f t="shared" si="3"/>
        <v>106.71</v>
      </c>
      <c r="V6" s="20">
        <f t="shared" si="3"/>
        <v>1341</v>
      </c>
      <c r="W6" s="20">
        <f t="shared" si="3"/>
        <v>2.82</v>
      </c>
      <c r="X6" s="20">
        <f t="shared" si="3"/>
        <v>475.53</v>
      </c>
      <c r="Y6" s="21" t="str">
        <f>IF(Y7="",NA(),Y7)</f>
        <v>-</v>
      </c>
      <c r="Z6" s="21">
        <f t="shared" ref="Z6:AH6" si="4">IF(Z7="",NA(),Z7)</f>
        <v>139.29</v>
      </c>
      <c r="AA6" s="21">
        <f t="shared" si="4"/>
        <v>142.49</v>
      </c>
      <c r="AB6" s="21">
        <f t="shared" si="4"/>
        <v>135.77000000000001</v>
      </c>
      <c r="AC6" s="21">
        <f t="shared" si="4"/>
        <v>136.32</v>
      </c>
      <c r="AD6" s="21" t="str">
        <f t="shared" si="4"/>
        <v>-</v>
      </c>
      <c r="AE6" s="21">
        <f t="shared" si="4"/>
        <v>106.37</v>
      </c>
      <c r="AF6" s="21">
        <f t="shared" si="4"/>
        <v>106.07</v>
      </c>
      <c r="AG6" s="21">
        <f t="shared" si="4"/>
        <v>105.5</v>
      </c>
      <c r="AH6" s="21">
        <f t="shared" si="4"/>
        <v>106.35</v>
      </c>
      <c r="AI6" s="20" t="str">
        <f>IF(AI7="","",IF(AI7="-","【-】","【"&amp;SUBSTITUTE(TEXT(AI7,"#,##0.00"),"-","△")&amp;"】"))</f>
        <v>【104.44】</v>
      </c>
      <c r="AJ6" s="21" t="str">
        <f>IF(AJ7="",NA(),AJ7)</f>
        <v>-</v>
      </c>
      <c r="AK6" s="20">
        <f t="shared" ref="AK6:AS6" si="5">IF(AK7="",NA(),AK7)</f>
        <v>0</v>
      </c>
      <c r="AL6" s="20">
        <f t="shared" si="5"/>
        <v>0</v>
      </c>
      <c r="AM6" s="20">
        <f t="shared" si="5"/>
        <v>0</v>
      </c>
      <c r="AN6" s="20">
        <f t="shared" si="5"/>
        <v>0</v>
      </c>
      <c r="AO6" s="21" t="str">
        <f t="shared" si="5"/>
        <v>-</v>
      </c>
      <c r="AP6" s="21">
        <f t="shared" si="5"/>
        <v>139.02000000000001</v>
      </c>
      <c r="AQ6" s="21">
        <f t="shared" si="5"/>
        <v>132.04</v>
      </c>
      <c r="AR6" s="21">
        <f t="shared" si="5"/>
        <v>145.43</v>
      </c>
      <c r="AS6" s="21">
        <f t="shared" si="5"/>
        <v>129.88999999999999</v>
      </c>
      <c r="AT6" s="20" t="str">
        <f>IF(AT7="","",IF(AT7="-","【-】","【"&amp;SUBSTITUTE(TEXT(AT7,"#,##0.00"),"-","△")&amp;"】"))</f>
        <v>【124.06】</v>
      </c>
      <c r="AU6" s="21" t="str">
        <f>IF(AU7="",NA(),AU7)</f>
        <v>-</v>
      </c>
      <c r="AV6" s="21">
        <f t="shared" ref="AV6:BD6" si="6">IF(AV7="",NA(),AV7)</f>
        <v>24.27</v>
      </c>
      <c r="AW6" s="21">
        <f t="shared" si="6"/>
        <v>69.34</v>
      </c>
      <c r="AX6" s="21">
        <f t="shared" si="6"/>
        <v>72.180000000000007</v>
      </c>
      <c r="AY6" s="21">
        <f t="shared" si="6"/>
        <v>74.37</v>
      </c>
      <c r="AZ6" s="21" t="str">
        <f t="shared" si="6"/>
        <v>-</v>
      </c>
      <c r="BA6" s="21">
        <f t="shared" si="6"/>
        <v>29.13</v>
      </c>
      <c r="BB6" s="21">
        <f t="shared" si="6"/>
        <v>35.69</v>
      </c>
      <c r="BC6" s="21">
        <f t="shared" si="6"/>
        <v>38.4</v>
      </c>
      <c r="BD6" s="21">
        <f t="shared" si="6"/>
        <v>44.04</v>
      </c>
      <c r="BE6" s="20" t="str">
        <f>IF(BE7="","",IF(BE7="-","【-】","【"&amp;SUBSTITUTE(TEXT(BE7,"#,##0.00"),"-","△")&amp;"】"))</f>
        <v>【42.02】</v>
      </c>
      <c r="BF6" s="21" t="str">
        <f>IF(BF7="",NA(),BF7)</f>
        <v>-</v>
      </c>
      <c r="BG6" s="20">
        <f t="shared" ref="BG6:BO6" si="7">IF(BG7="",NA(),BG7)</f>
        <v>0</v>
      </c>
      <c r="BH6" s="20">
        <f t="shared" si="7"/>
        <v>0</v>
      </c>
      <c r="BI6" s="20">
        <f t="shared" si="7"/>
        <v>0</v>
      </c>
      <c r="BJ6" s="20">
        <f t="shared" si="7"/>
        <v>0</v>
      </c>
      <c r="BK6" s="21" t="str">
        <f t="shared" si="7"/>
        <v>-</v>
      </c>
      <c r="BL6" s="21">
        <f t="shared" si="7"/>
        <v>867.83</v>
      </c>
      <c r="BM6" s="21">
        <f t="shared" si="7"/>
        <v>791.76</v>
      </c>
      <c r="BN6" s="21">
        <f t="shared" si="7"/>
        <v>900.82</v>
      </c>
      <c r="BO6" s="21">
        <f t="shared" si="7"/>
        <v>839.21</v>
      </c>
      <c r="BP6" s="20" t="str">
        <f>IF(BP7="","",IF(BP7="-","【-】","【"&amp;SUBSTITUTE(TEXT(BP7,"#,##0.00"),"-","△")&amp;"】"))</f>
        <v>【785.10】</v>
      </c>
      <c r="BQ6" s="21" t="str">
        <f>IF(BQ7="",NA(),BQ7)</f>
        <v>-</v>
      </c>
      <c r="BR6" s="21">
        <f t="shared" ref="BR6:BZ6" si="8">IF(BR7="",NA(),BR7)</f>
        <v>77.3</v>
      </c>
      <c r="BS6" s="21">
        <f t="shared" si="8"/>
        <v>47.42</v>
      </c>
      <c r="BT6" s="21">
        <f t="shared" si="8"/>
        <v>59.19</v>
      </c>
      <c r="BU6" s="21">
        <f t="shared" si="8"/>
        <v>54.45</v>
      </c>
      <c r="BV6" s="21" t="str">
        <f t="shared" si="8"/>
        <v>-</v>
      </c>
      <c r="BW6" s="21">
        <f t="shared" si="8"/>
        <v>57.08</v>
      </c>
      <c r="BX6" s="21">
        <f t="shared" si="8"/>
        <v>56.26</v>
      </c>
      <c r="BY6" s="21">
        <f t="shared" si="8"/>
        <v>52.94</v>
      </c>
      <c r="BZ6" s="21">
        <f t="shared" si="8"/>
        <v>52.05</v>
      </c>
      <c r="CA6" s="20" t="str">
        <f>IF(CA7="","",IF(CA7="-","【-】","【"&amp;SUBSTITUTE(TEXT(CA7,"#,##0.00"),"-","△")&amp;"】"))</f>
        <v>【56.93】</v>
      </c>
      <c r="CB6" s="21" t="str">
        <f>IF(CB7="",NA(),CB7)</f>
        <v>-</v>
      </c>
      <c r="CC6" s="21">
        <f t="shared" ref="CC6:CK6" si="9">IF(CC7="",NA(),CC7)</f>
        <v>175.89</v>
      </c>
      <c r="CD6" s="21">
        <f t="shared" si="9"/>
        <v>288.33999999999997</v>
      </c>
      <c r="CE6" s="21">
        <f t="shared" si="9"/>
        <v>231.99</v>
      </c>
      <c r="CF6" s="21">
        <f t="shared" si="9"/>
        <v>252.66</v>
      </c>
      <c r="CG6" s="21" t="str">
        <f t="shared" si="9"/>
        <v>-</v>
      </c>
      <c r="CH6" s="21">
        <f t="shared" si="9"/>
        <v>274.99</v>
      </c>
      <c r="CI6" s="21">
        <f t="shared" si="9"/>
        <v>282.08999999999997</v>
      </c>
      <c r="CJ6" s="21">
        <f t="shared" si="9"/>
        <v>303.27999999999997</v>
      </c>
      <c r="CK6" s="21">
        <f t="shared" si="9"/>
        <v>301.86</v>
      </c>
      <c r="CL6" s="20" t="str">
        <f>IF(CL7="","",IF(CL7="-","【-】","【"&amp;SUBSTITUTE(TEXT(CL7,"#,##0.00"),"-","△")&amp;"】"))</f>
        <v>【271.15】</v>
      </c>
      <c r="CM6" s="21" t="str">
        <f>IF(CM7="",NA(),CM7)</f>
        <v>-</v>
      </c>
      <c r="CN6" s="21">
        <f t="shared" ref="CN6:CV6" si="10">IF(CN7="",NA(),CN7)</f>
        <v>40.9</v>
      </c>
      <c r="CO6" s="21">
        <f t="shared" si="10"/>
        <v>44.15</v>
      </c>
      <c r="CP6" s="21">
        <f t="shared" si="10"/>
        <v>42.9</v>
      </c>
      <c r="CQ6" s="21">
        <f t="shared" si="10"/>
        <v>42.12</v>
      </c>
      <c r="CR6" s="21" t="str">
        <f t="shared" si="10"/>
        <v>-</v>
      </c>
      <c r="CS6" s="21">
        <f t="shared" si="10"/>
        <v>54.83</v>
      </c>
      <c r="CT6" s="21">
        <f t="shared" si="10"/>
        <v>66.53</v>
      </c>
      <c r="CU6" s="21">
        <f t="shared" si="10"/>
        <v>52.35</v>
      </c>
      <c r="CV6" s="21">
        <f t="shared" si="10"/>
        <v>46.25</v>
      </c>
      <c r="CW6" s="20" t="str">
        <f>IF(CW7="","",IF(CW7="-","【-】","【"&amp;SUBSTITUTE(TEXT(CW7,"#,##0.00"),"-","△")&amp;"】"))</f>
        <v>【49.87】</v>
      </c>
      <c r="CX6" s="21" t="str">
        <f>IF(CX7="",NA(),CX7)</f>
        <v>-</v>
      </c>
      <c r="CY6" s="21">
        <f t="shared" ref="CY6:DG6" si="11">IF(CY7="",NA(),CY7)</f>
        <v>73.73</v>
      </c>
      <c r="CZ6" s="21">
        <f t="shared" si="11"/>
        <v>77.209999999999994</v>
      </c>
      <c r="DA6" s="21">
        <f t="shared" si="11"/>
        <v>77.8</v>
      </c>
      <c r="DB6" s="21">
        <f t="shared" si="11"/>
        <v>80.010000000000005</v>
      </c>
      <c r="DC6" s="21" t="str">
        <f t="shared" si="11"/>
        <v>-</v>
      </c>
      <c r="DD6" s="21">
        <f t="shared" si="11"/>
        <v>84.7</v>
      </c>
      <c r="DE6" s="21">
        <f t="shared" si="11"/>
        <v>84.67</v>
      </c>
      <c r="DF6" s="21">
        <f t="shared" si="11"/>
        <v>84.39</v>
      </c>
      <c r="DG6" s="21">
        <f t="shared" si="11"/>
        <v>83.96</v>
      </c>
      <c r="DH6" s="20" t="str">
        <f>IF(DH7="","",IF(DH7="-","【-】","【"&amp;SUBSTITUTE(TEXT(DH7,"#,##0.00"),"-","△")&amp;"】"))</f>
        <v>【87.54】</v>
      </c>
      <c r="DI6" s="21" t="str">
        <f>IF(DI7="",NA(),DI7)</f>
        <v>-</v>
      </c>
      <c r="DJ6" s="21">
        <f t="shared" ref="DJ6:DR6" si="12">IF(DJ7="",NA(),DJ7)</f>
        <v>3.7</v>
      </c>
      <c r="DK6" s="21">
        <f t="shared" si="12"/>
        <v>7.74</v>
      </c>
      <c r="DL6" s="21">
        <f t="shared" si="12"/>
        <v>10.91</v>
      </c>
      <c r="DM6" s="21">
        <f t="shared" si="12"/>
        <v>13.97</v>
      </c>
      <c r="DN6" s="21" t="str">
        <f t="shared" si="12"/>
        <v>-</v>
      </c>
      <c r="DO6" s="21">
        <f t="shared" si="12"/>
        <v>20.34</v>
      </c>
      <c r="DP6" s="21">
        <f t="shared" si="12"/>
        <v>21.85</v>
      </c>
      <c r="DQ6" s="21">
        <f t="shared" si="12"/>
        <v>25.19</v>
      </c>
      <c r="DR6" s="21">
        <f t="shared" si="12"/>
        <v>25.46</v>
      </c>
      <c r="DS6" s="20" t="str">
        <f>IF(DS7="","",IF(DS7="-","【-】","【"&amp;SUBSTITUTE(TEXT(DS7,"#,##0.00"),"-","△")&amp;"】"))</f>
        <v>【28.42】</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1">
        <f t="shared" si="13"/>
        <v>0.19</v>
      </c>
      <c r="ED6" s="20" t="str">
        <f>IF(ED7="","",IF(ED7="-","【-】","【"&amp;SUBSTITUTE(TEXT(ED7,"#,##0.00"),"-","△")&amp;"】"))</f>
        <v>【0.08】</v>
      </c>
      <c r="EE6" s="21" t="str">
        <f>IF(EE7="",NA(),EE7)</f>
        <v>-</v>
      </c>
      <c r="EF6" s="20">
        <f t="shared" ref="EF6:EN6" si="14">IF(EF7="",NA(),EF7)</f>
        <v>0</v>
      </c>
      <c r="EG6" s="20">
        <f t="shared" si="14"/>
        <v>0</v>
      </c>
      <c r="EH6" s="20">
        <f t="shared" si="14"/>
        <v>0</v>
      </c>
      <c r="EI6" s="20">
        <f t="shared" si="14"/>
        <v>0</v>
      </c>
      <c r="EJ6" s="21" t="str">
        <f t="shared" si="14"/>
        <v>-</v>
      </c>
      <c r="EK6" s="21">
        <f t="shared" si="14"/>
        <v>0.25</v>
      </c>
      <c r="EL6" s="21">
        <f t="shared" si="14"/>
        <v>0.05</v>
      </c>
      <c r="EM6" s="21">
        <f t="shared" si="14"/>
        <v>0.03</v>
      </c>
      <c r="EN6" s="21">
        <f t="shared" si="14"/>
        <v>0.03</v>
      </c>
      <c r="EO6" s="20" t="str">
        <f>IF(EO7="","",IF(EO7="-","【-】","【"&amp;SUBSTITUTE(TEXT(EO7,"#,##0.00"),"-","△")&amp;"】"))</f>
        <v>【0.02】</v>
      </c>
    </row>
    <row r="7" spans="1:148" s="22" customFormat="1" x14ac:dyDescent="0.2">
      <c r="A7" s="14"/>
      <c r="B7" s="23">
        <v>2023</v>
      </c>
      <c r="C7" s="23">
        <v>74616</v>
      </c>
      <c r="D7" s="23">
        <v>46</v>
      </c>
      <c r="E7" s="23">
        <v>17</v>
      </c>
      <c r="F7" s="23">
        <v>5</v>
      </c>
      <c r="G7" s="23">
        <v>0</v>
      </c>
      <c r="H7" s="23" t="s">
        <v>96</v>
      </c>
      <c r="I7" s="23" t="s">
        <v>97</v>
      </c>
      <c r="J7" s="23" t="s">
        <v>98</v>
      </c>
      <c r="K7" s="23" t="s">
        <v>99</v>
      </c>
      <c r="L7" s="23" t="s">
        <v>100</v>
      </c>
      <c r="M7" s="23" t="s">
        <v>101</v>
      </c>
      <c r="N7" s="24" t="s">
        <v>102</v>
      </c>
      <c r="O7" s="24">
        <v>75.83</v>
      </c>
      <c r="P7" s="24">
        <v>6.58</v>
      </c>
      <c r="Q7" s="24">
        <v>91.11</v>
      </c>
      <c r="R7" s="24">
        <v>2750</v>
      </c>
      <c r="S7" s="24">
        <v>20494</v>
      </c>
      <c r="T7" s="24">
        <v>192.06</v>
      </c>
      <c r="U7" s="24">
        <v>106.71</v>
      </c>
      <c r="V7" s="24">
        <v>1341</v>
      </c>
      <c r="W7" s="24">
        <v>2.82</v>
      </c>
      <c r="X7" s="24">
        <v>475.53</v>
      </c>
      <c r="Y7" s="24" t="s">
        <v>102</v>
      </c>
      <c r="Z7" s="24">
        <v>139.29</v>
      </c>
      <c r="AA7" s="24">
        <v>142.49</v>
      </c>
      <c r="AB7" s="24">
        <v>135.77000000000001</v>
      </c>
      <c r="AC7" s="24">
        <v>136.32</v>
      </c>
      <c r="AD7" s="24" t="s">
        <v>102</v>
      </c>
      <c r="AE7" s="24">
        <v>106.37</v>
      </c>
      <c r="AF7" s="24">
        <v>106.07</v>
      </c>
      <c r="AG7" s="24">
        <v>105.5</v>
      </c>
      <c r="AH7" s="24">
        <v>106.35</v>
      </c>
      <c r="AI7" s="24">
        <v>104.44</v>
      </c>
      <c r="AJ7" s="24" t="s">
        <v>102</v>
      </c>
      <c r="AK7" s="24">
        <v>0</v>
      </c>
      <c r="AL7" s="24">
        <v>0</v>
      </c>
      <c r="AM7" s="24">
        <v>0</v>
      </c>
      <c r="AN7" s="24">
        <v>0</v>
      </c>
      <c r="AO7" s="24" t="s">
        <v>102</v>
      </c>
      <c r="AP7" s="24">
        <v>139.02000000000001</v>
      </c>
      <c r="AQ7" s="24">
        <v>132.04</v>
      </c>
      <c r="AR7" s="24">
        <v>145.43</v>
      </c>
      <c r="AS7" s="24">
        <v>129.88999999999999</v>
      </c>
      <c r="AT7" s="24">
        <v>124.06</v>
      </c>
      <c r="AU7" s="24" t="s">
        <v>102</v>
      </c>
      <c r="AV7" s="24">
        <v>24.27</v>
      </c>
      <c r="AW7" s="24">
        <v>69.34</v>
      </c>
      <c r="AX7" s="24">
        <v>72.180000000000007</v>
      </c>
      <c r="AY7" s="24">
        <v>74.37</v>
      </c>
      <c r="AZ7" s="24" t="s">
        <v>102</v>
      </c>
      <c r="BA7" s="24">
        <v>29.13</v>
      </c>
      <c r="BB7" s="24">
        <v>35.69</v>
      </c>
      <c r="BC7" s="24">
        <v>38.4</v>
      </c>
      <c r="BD7" s="24">
        <v>44.04</v>
      </c>
      <c r="BE7" s="24">
        <v>42.02</v>
      </c>
      <c r="BF7" s="24" t="s">
        <v>102</v>
      </c>
      <c r="BG7" s="24">
        <v>0</v>
      </c>
      <c r="BH7" s="24">
        <v>0</v>
      </c>
      <c r="BI7" s="24">
        <v>0</v>
      </c>
      <c r="BJ7" s="24">
        <v>0</v>
      </c>
      <c r="BK7" s="24" t="s">
        <v>102</v>
      </c>
      <c r="BL7" s="24">
        <v>867.83</v>
      </c>
      <c r="BM7" s="24">
        <v>791.76</v>
      </c>
      <c r="BN7" s="24">
        <v>900.82</v>
      </c>
      <c r="BO7" s="24">
        <v>839.21</v>
      </c>
      <c r="BP7" s="24">
        <v>785.1</v>
      </c>
      <c r="BQ7" s="24" t="s">
        <v>102</v>
      </c>
      <c r="BR7" s="24">
        <v>77.3</v>
      </c>
      <c r="BS7" s="24">
        <v>47.42</v>
      </c>
      <c r="BT7" s="24">
        <v>59.19</v>
      </c>
      <c r="BU7" s="24">
        <v>54.45</v>
      </c>
      <c r="BV7" s="24" t="s">
        <v>102</v>
      </c>
      <c r="BW7" s="24">
        <v>57.08</v>
      </c>
      <c r="BX7" s="24">
        <v>56.26</v>
      </c>
      <c r="BY7" s="24">
        <v>52.94</v>
      </c>
      <c r="BZ7" s="24">
        <v>52.05</v>
      </c>
      <c r="CA7" s="24">
        <v>56.93</v>
      </c>
      <c r="CB7" s="24" t="s">
        <v>102</v>
      </c>
      <c r="CC7" s="24">
        <v>175.89</v>
      </c>
      <c r="CD7" s="24">
        <v>288.33999999999997</v>
      </c>
      <c r="CE7" s="24">
        <v>231.99</v>
      </c>
      <c r="CF7" s="24">
        <v>252.66</v>
      </c>
      <c r="CG7" s="24" t="s">
        <v>102</v>
      </c>
      <c r="CH7" s="24">
        <v>274.99</v>
      </c>
      <c r="CI7" s="24">
        <v>282.08999999999997</v>
      </c>
      <c r="CJ7" s="24">
        <v>303.27999999999997</v>
      </c>
      <c r="CK7" s="24">
        <v>301.86</v>
      </c>
      <c r="CL7" s="24">
        <v>271.14999999999998</v>
      </c>
      <c r="CM7" s="24" t="s">
        <v>102</v>
      </c>
      <c r="CN7" s="24">
        <v>40.9</v>
      </c>
      <c r="CO7" s="24">
        <v>44.15</v>
      </c>
      <c r="CP7" s="24">
        <v>42.9</v>
      </c>
      <c r="CQ7" s="24">
        <v>42.12</v>
      </c>
      <c r="CR7" s="24" t="s">
        <v>102</v>
      </c>
      <c r="CS7" s="24">
        <v>54.83</v>
      </c>
      <c r="CT7" s="24">
        <v>66.53</v>
      </c>
      <c r="CU7" s="24">
        <v>52.35</v>
      </c>
      <c r="CV7" s="24">
        <v>46.25</v>
      </c>
      <c r="CW7" s="24">
        <v>49.87</v>
      </c>
      <c r="CX7" s="24" t="s">
        <v>102</v>
      </c>
      <c r="CY7" s="24">
        <v>73.73</v>
      </c>
      <c r="CZ7" s="24">
        <v>77.209999999999994</v>
      </c>
      <c r="DA7" s="24">
        <v>77.8</v>
      </c>
      <c r="DB7" s="24">
        <v>80.010000000000005</v>
      </c>
      <c r="DC7" s="24" t="s">
        <v>102</v>
      </c>
      <c r="DD7" s="24">
        <v>84.7</v>
      </c>
      <c r="DE7" s="24">
        <v>84.67</v>
      </c>
      <c r="DF7" s="24">
        <v>84.39</v>
      </c>
      <c r="DG7" s="24">
        <v>83.96</v>
      </c>
      <c r="DH7" s="24">
        <v>87.54</v>
      </c>
      <c r="DI7" s="24" t="s">
        <v>102</v>
      </c>
      <c r="DJ7" s="24">
        <v>3.7</v>
      </c>
      <c r="DK7" s="24">
        <v>7.74</v>
      </c>
      <c r="DL7" s="24">
        <v>10.91</v>
      </c>
      <c r="DM7" s="24">
        <v>13.97</v>
      </c>
      <c r="DN7" s="24" t="s">
        <v>102</v>
      </c>
      <c r="DO7" s="24">
        <v>20.34</v>
      </c>
      <c r="DP7" s="24">
        <v>21.85</v>
      </c>
      <c r="DQ7" s="24">
        <v>25.19</v>
      </c>
      <c r="DR7" s="24">
        <v>25.46</v>
      </c>
      <c r="DS7" s="24">
        <v>28.42</v>
      </c>
      <c r="DT7" s="24" t="s">
        <v>102</v>
      </c>
      <c r="DU7" s="24">
        <v>0</v>
      </c>
      <c r="DV7" s="24">
        <v>0</v>
      </c>
      <c r="DW7" s="24">
        <v>0</v>
      </c>
      <c r="DX7" s="24">
        <v>0</v>
      </c>
      <c r="DY7" s="24" t="s">
        <v>102</v>
      </c>
      <c r="DZ7" s="24">
        <v>0</v>
      </c>
      <c r="EA7" s="24">
        <v>0</v>
      </c>
      <c r="EB7" s="24">
        <v>0</v>
      </c>
      <c r="EC7" s="24">
        <v>0.19</v>
      </c>
      <c r="ED7" s="24">
        <v>0.08</v>
      </c>
      <c r="EE7" s="24" t="s">
        <v>102</v>
      </c>
      <c r="EF7" s="24">
        <v>0</v>
      </c>
      <c r="EG7" s="24">
        <v>0</v>
      </c>
      <c r="EH7" s="24">
        <v>0</v>
      </c>
      <c r="EI7" s="24">
        <v>0</v>
      </c>
      <c r="EJ7" s="24" t="s">
        <v>102</v>
      </c>
      <c r="EK7" s="24">
        <v>0.25</v>
      </c>
      <c r="EL7" s="24">
        <v>0.05</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鴫原 絵梨香</cp:lastModifiedBy>
  <dcterms:created xsi:type="dcterms:W3CDTF">2025-01-24T07:16:02Z</dcterms:created>
  <dcterms:modified xsi:type="dcterms:W3CDTF">2025-03-04T07:15:58Z</dcterms:modified>
  <cp:category/>
</cp:coreProperties>
</file>