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scl051\Downloads\"/>
    </mc:Choice>
  </mc:AlternateContent>
  <xr:revisionPtr revIDLastSave="0" documentId="13_ncr:1_{A8CAB5BD-7D1C-45E4-AEA5-B8F7F60C6BCE}" xr6:coauthVersionLast="47" xr6:coauthVersionMax="47" xr10:uidLastSave="{00000000-0000-0000-0000-000000000000}"/>
  <workbookProtection workbookAlgorithmName="SHA-512" workbookHashValue="Eh55rHdQQssH97xQd48/pqAJZgPy4lHI3Yvr05dnImRgAPa5h6L1g+hoPcIfAWKVrmORPkYO7yHllzXhDzTk8g==" workbookSaltValue="UuLfAdDkdLCKRMcPhVZ+4Q==" workbookSpinCount="100000" lockStructure="1"/>
  <bookViews>
    <workbookView xWindow="1050" yWindow="-120" windowWidth="27870" windowHeight="16440" xr2:uid="{00000000-000D-0000-FFFF-FFFF00000000}"/>
  </bookViews>
  <sheets>
    <sheet name="法適用_下水道事業" sheetId="4" r:id="rId1"/>
    <sheet name="データ" sheetId="5" state="hidden" r:id="rId2"/>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H85" i="4"/>
  <c r="F85" i="4"/>
</calcChain>
</file>

<file path=xl/sharedStrings.xml><?xml version="1.0" encoding="utf-8"?>
<sst xmlns="http://schemas.openxmlformats.org/spreadsheetml/2006/main" count="325" uniqueCount="115">
  <si>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</si>
  <si>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</si>
  <si>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</si>
  <si>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</si>
  <si>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</si>
  <si>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</si>
  <si>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</si>
  <si>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</si>
  <si>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</si>
  <si>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</si>
  <si>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</si>
  <si>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</si>
  <si>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</si>
  <si>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</si>
  <si>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</si>
  <si>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</si>
  <si>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</si>
  <si>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</si>
  <si>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</si>
  <si>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</si>
  <si>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</si>
  <si>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</si>
  <si>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</si>
  <si>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</si>
  <si>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</si>
  <si>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</si>
  <si>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</si>
  <si>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</si>
  <si>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</si>
  <si>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</si>
  <si>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</si>
  <si>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</si>
  <si>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</si>
  <si>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</si>
  <si>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</si>
  <si>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</si>
  <si>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</si>
  <si>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</si>
  <si>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</si>
  <si>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</si>
  <si>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</si>
  <si>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</si>
  <si>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</si>
  <si>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</si>
  <si>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</si>
  <si>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</si>
  <si>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</si>
  <si>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</si>
  <si>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</si>
  <si>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</si>
  <si>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</si>
  <si>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</si>
  <si>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</si>
  <si>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</si>
  <si>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</si>
  <si>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</si>
  <si>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</si>
  <si>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</si>
  <si>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</si>
  <si>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</si>
  <si>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</si>
  <si>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</si>
  <si>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</si>
  <si>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</si>
  <si>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</si>
  <si>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</si>
  <si>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</si>
  <si>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</si>
  <si>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</si>
  <si>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</si>
  <si>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</si>
  <si>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</si>
  <si>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</si>
  <si>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</si>
  <si>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</si>
  <si>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</si>
  <si>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</si>
  <si>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</si>
  <si>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</si>
  <si>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</si>
  <si>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</si>
  <si>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</si>
  <si>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</si>
  <si>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</si>
  <si>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</si>
  <si>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</si>
  <si>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</si>
  <si>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</si>
  <si>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</si>
  <si>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</si>
  <si>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</si>
  <si>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</si>
  <si>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</si>
  <si>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</si>
  <si>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</si>
  <si>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</si>
  <si>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昭和村</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</si>
  <si>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</si>
  <si>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</si>
  <si>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</si>
  <si>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</si>
  <si>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</si>
  <si>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</si>
  <si>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</si>
  <si>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</si>
  <si>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</si>
  <si>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</si>
  <si>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</si>
  <si>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</si>
  <si>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</si>
  <si>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</si>
  <si>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</si>
  <si>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維持管理業務の中で、設備を確認し修繕を実施している。現在、大きな改修の予定はない。														
														</t>
    <phoneticPr fontId="4"/>
  </si>
  <si>
    <t>今年度は全体的に数値が悪化し、厳しい経営状況となった。今後、料金収入については、年々減少すると想定されるため、維持管理にかかる費用の削減について、引き続き取り組んでいきたい。</t>
    <rPh sb="0" eb="3">
      <t>コンネンド</t>
    </rPh>
    <rPh sb="4" eb="7">
      <t>ゼンタイテキ</t>
    </rPh>
    <rPh sb="8" eb="10">
      <t>スウチ</t>
    </rPh>
    <rPh sb="11" eb="13">
      <t>アッカ</t>
    </rPh>
    <rPh sb="15" eb="16">
      <t>キビ</t>
    </rPh>
    <rPh sb="18" eb="20">
      <t>ケイエイ</t>
    </rPh>
    <rPh sb="20" eb="22">
      <t>ジョウキョウ</t>
    </rPh>
    <rPh sb="27" eb="29">
      <t>コンゴ</t>
    </rPh>
    <rPh sb="30" eb="32">
      <t>リョウキン</t>
    </rPh>
    <rPh sb="32" eb="34">
      <t>シュウニュウ</t>
    </rPh>
    <rPh sb="40" eb="42">
      <t>ネンネン</t>
    </rPh>
    <rPh sb="42" eb="44">
      <t>ゲンショウ</t>
    </rPh>
    <rPh sb="47" eb="49">
      <t>ソウテイ</t>
    </rPh>
    <rPh sb="55" eb="57">
      <t>イジ</t>
    </rPh>
    <rPh sb="57" eb="59">
      <t>カンリ</t>
    </rPh>
    <rPh sb="63" eb="65">
      <t>ヒヨウ</t>
    </rPh>
    <rPh sb="66" eb="68">
      <t>サクゲン</t>
    </rPh>
    <rPh sb="73" eb="74">
      <t>ヒ</t>
    </rPh>
    <rPh sb="75" eb="76">
      <t>ツヅ</t>
    </rPh>
    <rPh sb="77" eb="78">
      <t>ト</t>
    </rPh>
    <rPh sb="79" eb="80">
      <t>ク</t>
    </rPh>
    <phoneticPr fontId="4"/>
  </si>
  <si>
    <t>①経常収支比率
例年に比べ数値が減少してしまった。
②累積欠損金比率
公営企業会計移行前の法適用債を引き継いだことで欠損金が生じたものである。企業債は一般会計が負担している。
③流動比率
公営企業会計移行時の引継金等により類似団体平均値と近い数値になっている。
④企業債残高対事業規模比率
類似団体に比べ高い数値を記録している。
⑤経費回収率
類似団体平均値より低い数値になっている。長期の視点でコスト削減に取り組みたい。
⑥汚水処理原価
類似団体平均よりも高い水準で推移している。維持管理費用の削減について引き続き検討が必要である。
⑦施設利用率
近年は横ばいの数値となっている。事業の性質上、数値の向上は難しい課題であるが引き続き検討していく。
⑧水洗化率
高い水準で推移しており、取り組みの効果が認められる。</t>
    <rPh sb="1" eb="3">
      <t>ケイジョウ</t>
    </rPh>
    <rPh sb="3" eb="5">
      <t>シュウシ</t>
    </rPh>
    <rPh sb="5" eb="7">
      <t>ヒリツ</t>
    </rPh>
    <rPh sb="8" eb="10">
      <t>レイネン</t>
    </rPh>
    <rPh sb="11" eb="12">
      <t>クラ</t>
    </rPh>
    <rPh sb="13" eb="15">
      <t>スウチ</t>
    </rPh>
    <rPh sb="16" eb="18">
      <t>ゲンショウ</t>
    </rPh>
    <rPh sb="27" eb="29">
      <t>ルイセキ</t>
    </rPh>
    <rPh sb="29" eb="32">
      <t>ケッソンキン</t>
    </rPh>
    <rPh sb="32" eb="34">
      <t>ヒリツ</t>
    </rPh>
    <rPh sb="89" eb="93">
      <t>リュウドウヒリツ</t>
    </rPh>
    <rPh sb="119" eb="120">
      <t>チカ</t>
    </rPh>
    <rPh sb="121" eb="123">
      <t>スウチ</t>
    </rPh>
    <rPh sb="166" eb="168">
      <t>ケイヒ</t>
    </rPh>
    <rPh sb="168" eb="170">
      <t>カイシュウ</t>
    </rPh>
    <rPh sb="170" eb="171">
      <t>リツ</t>
    </rPh>
    <rPh sb="181" eb="182">
      <t>ヒク</t>
    </rPh>
    <rPh sb="183" eb="185">
      <t>スウチ</t>
    </rPh>
    <rPh sb="192" eb="194">
      <t>チョウキ</t>
    </rPh>
    <rPh sb="195" eb="197">
      <t>シテン</t>
    </rPh>
    <rPh sb="201" eb="203">
      <t>サクゲン</t>
    </rPh>
    <rPh sb="204" eb="205">
      <t>ト</t>
    </rPh>
    <rPh sb="206" eb="207">
      <t>ク</t>
    </rPh>
    <rPh sb="213" eb="215">
      <t>オスイ</t>
    </rPh>
    <rPh sb="215" eb="217">
      <t>ショリ</t>
    </rPh>
    <rPh sb="217" eb="219">
      <t>ゲンカ</t>
    </rPh>
    <rPh sb="220" eb="222">
      <t>ルイジ</t>
    </rPh>
    <rPh sb="222" eb="224">
      <t>ダンタイ</t>
    </rPh>
    <rPh sb="224" eb="226">
      <t>ヘイキン</t>
    </rPh>
    <rPh sb="229" eb="230">
      <t>タカ</t>
    </rPh>
    <rPh sb="231" eb="233">
      <t>スイジュン</t>
    </rPh>
    <rPh sb="234" eb="236">
      <t>スイイ</t>
    </rPh>
    <rPh sb="241" eb="243">
      <t>イジ</t>
    </rPh>
    <rPh sb="243" eb="245">
      <t>カンリ</t>
    </rPh>
    <rPh sb="245" eb="247">
      <t>ヒヨウ</t>
    </rPh>
    <rPh sb="248" eb="250">
      <t>サクゲン</t>
    </rPh>
    <rPh sb="254" eb="255">
      <t>ヒ</t>
    </rPh>
    <rPh sb="256" eb="257">
      <t>ツヅ</t>
    </rPh>
    <rPh sb="258" eb="260">
      <t>ケントウ</t>
    </rPh>
    <rPh sb="261" eb="263">
      <t>ヒツヨウ</t>
    </rPh>
    <rPh sb="269" eb="271">
      <t>シセツ</t>
    </rPh>
    <rPh sb="271" eb="274">
      <t>リヨウリツ</t>
    </rPh>
    <rPh sb="275" eb="277">
      <t>キンネン</t>
    </rPh>
    <rPh sb="278" eb="279">
      <t>ヨコ</t>
    </rPh>
    <rPh sb="282" eb="284">
      <t>スウチ</t>
    </rPh>
    <rPh sb="291" eb="293">
      <t>ジギョウ</t>
    </rPh>
    <rPh sb="294" eb="296">
      <t>セイシツ</t>
    </rPh>
    <rPh sb="296" eb="297">
      <t>ジョウ</t>
    </rPh>
    <rPh sb="298" eb="300">
      <t>スウチ</t>
    </rPh>
    <rPh sb="301" eb="303">
      <t>コウジョウ</t>
    </rPh>
    <rPh sb="304" eb="305">
      <t>ムズカ</t>
    </rPh>
    <rPh sb="307" eb="309">
      <t>カダイ</t>
    </rPh>
    <rPh sb="313" eb="314">
      <t>ヒ</t>
    </rPh>
    <rPh sb="315" eb="316">
      <t>ツヅ</t>
    </rPh>
    <rPh sb="317" eb="319">
      <t>ケントウ</t>
    </rPh>
    <rPh sb="326" eb="329">
      <t>スイセンカ</t>
    </rPh>
    <rPh sb="329" eb="330">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</si>
</sst>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7" Type="http://schemas.microsoft.com/office/2017/10/relationships/person" Target="persons/perso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F9-499E-A34B-6F059BC20EF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7F9-499E-A34B-6F059BC20EF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28.57</c:v>
                </c:pt>
              </c:numCache>
            </c:numRef>
          </c:val>
          <c:extLst>
            <c:ext xmlns:c16="http://schemas.microsoft.com/office/drawing/2014/chart" uri="{C3380CC4-5D6E-409C-BE32-E72D297353CC}">
              <c16:uniqueId val="{00000000-B1B7-4689-9600-7396B625D17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54.08</c:v>
                </c:pt>
              </c:numCache>
            </c:numRef>
          </c:val>
          <c:smooth val="0"/>
          <c:extLst>
            <c:ext xmlns:c16="http://schemas.microsoft.com/office/drawing/2014/chart" uri="{C3380CC4-5D6E-409C-BE32-E72D297353CC}">
              <c16:uniqueId val="{00000001-B1B7-4689-9600-7396B625D17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86.21</c:v>
                </c:pt>
              </c:numCache>
            </c:numRef>
          </c:val>
          <c:extLst>
            <c:ext xmlns:c16="http://schemas.microsoft.com/office/drawing/2014/chart" uri="{C3380CC4-5D6E-409C-BE32-E72D297353CC}">
              <c16:uniqueId val="{00000000-981F-4642-B9FA-A726E46F23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90.57</c:v>
                </c:pt>
              </c:numCache>
            </c:numRef>
          </c:val>
          <c:smooth val="0"/>
          <c:extLst>
            <c:ext xmlns:c16="http://schemas.microsoft.com/office/drawing/2014/chart" uri="{C3380CC4-5D6E-409C-BE32-E72D297353CC}">
              <c16:uniqueId val="{00000001-981F-4642-B9FA-A726E46F23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108.96</c:v>
                </c:pt>
              </c:numCache>
            </c:numRef>
          </c:val>
          <c:extLst>
            <c:ext xmlns:c16="http://schemas.microsoft.com/office/drawing/2014/chart" uri="{C3380CC4-5D6E-409C-BE32-E72D297353CC}">
              <c16:uniqueId val="{00000000-0510-47CC-9B60-0DA28272158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96.95</c:v>
                </c:pt>
              </c:numCache>
            </c:numRef>
          </c:val>
          <c:smooth val="0"/>
          <c:extLst>
            <c:ext xmlns:c16="http://schemas.microsoft.com/office/drawing/2014/chart" uri="{C3380CC4-5D6E-409C-BE32-E72D297353CC}">
              <c16:uniqueId val="{00000001-0510-47CC-9B60-0DA28272158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7.16</c:v>
                </c:pt>
              </c:numCache>
            </c:numRef>
          </c:val>
          <c:extLst>
            <c:ext xmlns:c16="http://schemas.microsoft.com/office/drawing/2014/chart" uri="{C3380CC4-5D6E-409C-BE32-E72D297353CC}">
              <c16:uniqueId val="{00000000-74D5-48C2-9C62-826FA7A42D3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26.92</c:v>
                </c:pt>
              </c:numCache>
            </c:numRef>
          </c:val>
          <c:smooth val="0"/>
          <c:extLst>
            <c:ext xmlns:c16="http://schemas.microsoft.com/office/drawing/2014/chart" uri="{C3380CC4-5D6E-409C-BE32-E72D297353CC}">
              <c16:uniqueId val="{00000001-74D5-48C2-9C62-826FA7A42D3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89-48F2-9AFC-CFAAA957565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789-48F2-9AFC-CFAAA957565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69.930000000000007</c:v>
                </c:pt>
              </c:numCache>
            </c:numRef>
          </c:val>
          <c:extLst>
            <c:ext xmlns:c16="http://schemas.microsoft.com/office/drawing/2014/chart" uri="{C3380CC4-5D6E-409C-BE32-E72D297353CC}">
              <c16:uniqueId val="{00000000-E1EF-43FB-9217-8DF6F55BE8D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91.33</c:v>
                </c:pt>
              </c:numCache>
            </c:numRef>
          </c:val>
          <c:smooth val="0"/>
          <c:extLst>
            <c:ext xmlns:c16="http://schemas.microsoft.com/office/drawing/2014/chart" uri="{C3380CC4-5D6E-409C-BE32-E72D297353CC}">
              <c16:uniqueId val="{00000001-E1EF-43FB-9217-8DF6F55BE8D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120.8</c:v>
                </c:pt>
              </c:numCache>
            </c:numRef>
          </c:val>
          <c:extLst>
            <c:ext xmlns:c16="http://schemas.microsoft.com/office/drawing/2014/chart" uri="{C3380CC4-5D6E-409C-BE32-E72D297353CC}">
              <c16:uniqueId val="{00000000-B876-483A-84A4-274F4D52082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126.97</c:v>
                </c:pt>
              </c:numCache>
            </c:numRef>
          </c:val>
          <c:smooth val="0"/>
          <c:extLst>
            <c:ext xmlns:c16="http://schemas.microsoft.com/office/drawing/2014/chart" uri="{C3380CC4-5D6E-409C-BE32-E72D297353CC}">
              <c16:uniqueId val="{00000001-B876-483A-84A4-274F4D52082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795.66</c:v>
                </c:pt>
              </c:numCache>
            </c:numRef>
          </c:val>
          <c:extLst>
            <c:ext xmlns:c16="http://schemas.microsoft.com/office/drawing/2014/chart" uri="{C3380CC4-5D6E-409C-BE32-E72D297353CC}">
              <c16:uniqueId val="{00000000-548C-413D-BEB5-26BE997B146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338.47</c:v>
                </c:pt>
              </c:numCache>
            </c:numRef>
          </c:val>
          <c:smooth val="0"/>
          <c:extLst>
            <c:ext xmlns:c16="http://schemas.microsoft.com/office/drawing/2014/chart" uri="{C3380CC4-5D6E-409C-BE32-E72D297353CC}">
              <c16:uniqueId val="{00000001-548C-413D-BEB5-26BE997B146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15.66</c:v>
                </c:pt>
              </c:numCache>
            </c:numRef>
          </c:val>
          <c:extLst>
            <c:ext xmlns:c16="http://schemas.microsoft.com/office/drawing/2014/chart" uri="{C3380CC4-5D6E-409C-BE32-E72D297353CC}">
              <c16:uniqueId val="{00000000-47E9-4669-BE99-0E11162B015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56.06</c:v>
                </c:pt>
              </c:numCache>
            </c:numRef>
          </c:val>
          <c:smooth val="0"/>
          <c:extLst>
            <c:ext xmlns:c16="http://schemas.microsoft.com/office/drawing/2014/chart" uri="{C3380CC4-5D6E-409C-BE32-E72D297353CC}">
              <c16:uniqueId val="{00000001-47E9-4669-BE99-0E11162B015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1297.2</c:v>
                </c:pt>
              </c:numCache>
            </c:numRef>
          </c:val>
          <c:extLst>
            <c:ext xmlns:c16="http://schemas.microsoft.com/office/drawing/2014/chart" uri="{C3380CC4-5D6E-409C-BE32-E72D297353CC}">
              <c16:uniqueId val="{00000000-D7EB-4940-BBA4-67DACA15D55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304.36</c:v>
                </c:pt>
              </c:numCache>
            </c:numRef>
          </c:val>
          <c:smooth val="0"/>
          <c:extLst>
            <c:ext xmlns:c16="http://schemas.microsoft.com/office/drawing/2014/chart" uri="{C3380CC4-5D6E-409C-BE32-E72D297353CC}">
              <c16:uniqueId val="{00000001-D7EB-4940-BBA4-67DACA15D55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昭和村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4">
        <f>データ!S6</f>
        <v>1120</v>
      </c>
      <c r="AM8" s="44"/>
      <c r="AN8" s="44"/>
      <c r="AO8" s="44"/>
      <c r="AP8" s="44"/>
      <c r="AQ8" s="44"/>
      <c r="AR8" s="44"/>
      <c r="AS8" s="44"/>
      <c r="AT8" s="45">
        <f>データ!T6</f>
        <v>209.46</v>
      </c>
      <c r="AU8" s="45"/>
      <c r="AV8" s="45"/>
      <c r="AW8" s="45"/>
      <c r="AX8" s="45"/>
      <c r="AY8" s="45"/>
      <c r="AZ8" s="45"/>
      <c r="BA8" s="45"/>
      <c r="BB8" s="45">
        <f>データ!U6</f>
        <v>5.35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72.510000000000005</v>
      </c>
      <c r="J10" s="45"/>
      <c r="K10" s="45"/>
      <c r="L10" s="45"/>
      <c r="M10" s="45"/>
      <c r="N10" s="45"/>
      <c r="O10" s="45"/>
      <c r="P10" s="45">
        <f>データ!P6</f>
        <v>7.69</v>
      </c>
      <c r="Q10" s="45"/>
      <c r="R10" s="45"/>
      <c r="S10" s="45"/>
      <c r="T10" s="45"/>
      <c r="U10" s="45"/>
      <c r="V10" s="45"/>
      <c r="W10" s="45">
        <f>データ!Q6</f>
        <v>100</v>
      </c>
      <c r="X10" s="45"/>
      <c r="Y10" s="45"/>
      <c r="Z10" s="45"/>
      <c r="AA10" s="45"/>
      <c r="AB10" s="45"/>
      <c r="AC10" s="45"/>
      <c r="AD10" s="44">
        <f>データ!R6</f>
        <v>3240</v>
      </c>
      <c r="AE10" s="44"/>
      <c r="AF10" s="44"/>
      <c r="AG10" s="44"/>
      <c r="AH10" s="44"/>
      <c r="AI10" s="44"/>
      <c r="AJ10" s="44"/>
      <c r="AK10" s="2"/>
      <c r="AL10" s="44">
        <f>データ!V6</f>
        <v>87</v>
      </c>
      <c r="AM10" s="44"/>
      <c r="AN10" s="44"/>
      <c r="AO10" s="44"/>
      <c r="AP10" s="44"/>
      <c r="AQ10" s="44"/>
      <c r="AR10" s="44"/>
      <c r="AS10" s="44"/>
      <c r="AT10" s="45">
        <f>データ!W6</f>
        <v>0.03</v>
      </c>
      <c r="AU10" s="45"/>
      <c r="AV10" s="45"/>
      <c r="AW10" s="45"/>
      <c r="AX10" s="45"/>
      <c r="AY10" s="45"/>
      <c r="AZ10" s="45"/>
      <c r="BA10" s="45"/>
      <c r="BB10" s="45">
        <f>データ!X6</f>
        <v>2900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Zq17tDRLh4nOlr0vogx6p8hY4+XIk2QC7C2DpMgNLZ9xjFSeigjiC+/bM31q9cD0aBSaeXWA0hqPH9ZRDMGXIw==" saltValue="F83Xf9dKWzLV7lEk0O79V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74462</v>
      </c>
      <c r="D6" s="19">
        <f t="shared" si="3"/>
        <v>46</v>
      </c>
      <c r="E6" s="19">
        <f t="shared" si="3"/>
        <v>18</v>
      </c>
      <c r="F6" s="19">
        <f t="shared" si="3"/>
        <v>0</v>
      </c>
      <c r="G6" s="19">
        <f t="shared" si="3"/>
        <v>0</v>
      </c>
      <c r="H6" s="19" t="str">
        <f t="shared" si="3"/>
        <v>福島県　昭和村</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72.510000000000005</v>
      </c>
      <c r="P6" s="20">
        <f t="shared" si="3"/>
        <v>7.69</v>
      </c>
      <c r="Q6" s="20">
        <f t="shared" si="3"/>
        <v>100</v>
      </c>
      <c r="R6" s="20">
        <f t="shared" si="3"/>
        <v>3240</v>
      </c>
      <c r="S6" s="20">
        <f t="shared" si="3"/>
        <v>1120</v>
      </c>
      <c r="T6" s="20">
        <f t="shared" si="3"/>
        <v>209.46</v>
      </c>
      <c r="U6" s="20">
        <f t="shared" si="3"/>
        <v>5.35</v>
      </c>
      <c r="V6" s="20">
        <f t="shared" si="3"/>
        <v>87</v>
      </c>
      <c r="W6" s="20">
        <f t="shared" si="3"/>
        <v>0.03</v>
      </c>
      <c r="X6" s="20">
        <f t="shared" si="3"/>
        <v>2900</v>
      </c>
      <c r="Y6" s="21" t="str">
        <f>IF(Y7="",NA(),Y7)</f>
        <v>-</v>
      </c>
      <c r="Z6" s="21" t="str">
        <f t="shared" ref="Z6:AH6" si="4">IF(Z7="",NA(),Z7)</f>
        <v>-</v>
      </c>
      <c r="AA6" s="21" t="str">
        <f t="shared" si="4"/>
        <v>-</v>
      </c>
      <c r="AB6" s="21" t="str">
        <f t="shared" si="4"/>
        <v>-</v>
      </c>
      <c r="AC6" s="21">
        <f t="shared" si="4"/>
        <v>108.96</v>
      </c>
      <c r="AD6" s="21" t="str">
        <f t="shared" si="4"/>
        <v>-</v>
      </c>
      <c r="AE6" s="21" t="str">
        <f t="shared" si="4"/>
        <v>-</v>
      </c>
      <c r="AF6" s="21" t="str">
        <f t="shared" si="4"/>
        <v>-</v>
      </c>
      <c r="AG6" s="21" t="str">
        <f t="shared" si="4"/>
        <v>-</v>
      </c>
      <c r="AH6" s="21">
        <f t="shared" si="4"/>
        <v>96.95</v>
      </c>
      <c r="AI6" s="20" t="str">
        <f>IF(AI7="","",IF(AI7="-","【-】","【"&amp;SUBSTITUTE(TEXT(AI7,"#,##0.00"),"-","△")&amp;"】"))</f>
        <v>【96.62】</v>
      </c>
      <c r="AJ6" s="21" t="str">
        <f>IF(AJ7="",NA(),AJ7)</f>
        <v>-</v>
      </c>
      <c r="AK6" s="21" t="str">
        <f t="shared" ref="AK6:AS6" si="5">IF(AK7="",NA(),AK7)</f>
        <v>-</v>
      </c>
      <c r="AL6" s="21" t="str">
        <f t="shared" si="5"/>
        <v>-</v>
      </c>
      <c r="AM6" s="21" t="str">
        <f t="shared" si="5"/>
        <v>-</v>
      </c>
      <c r="AN6" s="21">
        <f t="shared" si="5"/>
        <v>69.930000000000007</v>
      </c>
      <c r="AO6" s="21" t="str">
        <f t="shared" si="5"/>
        <v>-</v>
      </c>
      <c r="AP6" s="21" t="str">
        <f t="shared" si="5"/>
        <v>-</v>
      </c>
      <c r="AQ6" s="21" t="str">
        <f t="shared" si="5"/>
        <v>-</v>
      </c>
      <c r="AR6" s="21" t="str">
        <f t="shared" si="5"/>
        <v>-</v>
      </c>
      <c r="AS6" s="21">
        <f t="shared" si="5"/>
        <v>91.33</v>
      </c>
      <c r="AT6" s="20" t="str">
        <f>IF(AT7="","",IF(AT7="-","【-】","【"&amp;SUBSTITUTE(TEXT(AT7,"#,##0.00"),"-","△")&amp;"】"))</f>
        <v>【111.69】</v>
      </c>
      <c r="AU6" s="21" t="str">
        <f>IF(AU7="",NA(),AU7)</f>
        <v>-</v>
      </c>
      <c r="AV6" s="21" t="str">
        <f t="shared" ref="AV6:BD6" si="6">IF(AV7="",NA(),AV7)</f>
        <v>-</v>
      </c>
      <c r="AW6" s="21" t="str">
        <f t="shared" si="6"/>
        <v>-</v>
      </c>
      <c r="AX6" s="21" t="str">
        <f t="shared" si="6"/>
        <v>-</v>
      </c>
      <c r="AY6" s="21">
        <f t="shared" si="6"/>
        <v>120.8</v>
      </c>
      <c r="AZ6" s="21" t="str">
        <f t="shared" si="6"/>
        <v>-</v>
      </c>
      <c r="BA6" s="21" t="str">
        <f t="shared" si="6"/>
        <v>-</v>
      </c>
      <c r="BB6" s="21" t="str">
        <f t="shared" si="6"/>
        <v>-</v>
      </c>
      <c r="BC6" s="21" t="str">
        <f t="shared" si="6"/>
        <v>-</v>
      </c>
      <c r="BD6" s="21">
        <f t="shared" si="6"/>
        <v>126.97</v>
      </c>
      <c r="BE6" s="20" t="str">
        <f>IF(BE7="","",IF(BE7="-","【-】","【"&amp;SUBSTITUTE(TEXT(BE7,"#,##0.00"),"-","△")&amp;"】"))</f>
        <v>【111.29】</v>
      </c>
      <c r="BF6" s="21" t="str">
        <f>IF(BF7="",NA(),BF7)</f>
        <v>-</v>
      </c>
      <c r="BG6" s="21" t="str">
        <f t="shared" ref="BG6:BO6" si="7">IF(BG7="",NA(),BG7)</f>
        <v>-</v>
      </c>
      <c r="BH6" s="21" t="str">
        <f t="shared" si="7"/>
        <v>-</v>
      </c>
      <c r="BI6" s="21" t="str">
        <f t="shared" si="7"/>
        <v>-</v>
      </c>
      <c r="BJ6" s="21">
        <f t="shared" si="7"/>
        <v>795.66</v>
      </c>
      <c r="BK6" s="21" t="str">
        <f t="shared" si="7"/>
        <v>-</v>
      </c>
      <c r="BL6" s="21" t="str">
        <f t="shared" si="7"/>
        <v>-</v>
      </c>
      <c r="BM6" s="21" t="str">
        <f t="shared" si="7"/>
        <v>-</v>
      </c>
      <c r="BN6" s="21" t="str">
        <f t="shared" si="7"/>
        <v>-</v>
      </c>
      <c r="BO6" s="21">
        <f t="shared" si="7"/>
        <v>338.47</v>
      </c>
      <c r="BP6" s="20" t="str">
        <f>IF(BP7="","",IF(BP7="-","【-】","【"&amp;SUBSTITUTE(TEXT(BP7,"#,##0.00"),"-","△")&amp;"】"))</f>
        <v>【349.83】</v>
      </c>
      <c r="BQ6" s="21" t="str">
        <f>IF(BQ7="",NA(),BQ7)</f>
        <v>-</v>
      </c>
      <c r="BR6" s="21" t="str">
        <f t="shared" ref="BR6:BZ6" si="8">IF(BR7="",NA(),BR7)</f>
        <v>-</v>
      </c>
      <c r="BS6" s="21" t="str">
        <f t="shared" si="8"/>
        <v>-</v>
      </c>
      <c r="BT6" s="21" t="str">
        <f t="shared" si="8"/>
        <v>-</v>
      </c>
      <c r="BU6" s="21">
        <f t="shared" si="8"/>
        <v>15.66</v>
      </c>
      <c r="BV6" s="21" t="str">
        <f t="shared" si="8"/>
        <v>-</v>
      </c>
      <c r="BW6" s="21" t="str">
        <f t="shared" si="8"/>
        <v>-</v>
      </c>
      <c r="BX6" s="21" t="str">
        <f t="shared" si="8"/>
        <v>-</v>
      </c>
      <c r="BY6" s="21" t="str">
        <f t="shared" si="8"/>
        <v>-</v>
      </c>
      <c r="BZ6" s="21">
        <f t="shared" si="8"/>
        <v>56.06</v>
      </c>
      <c r="CA6" s="20" t="str">
        <f>IF(CA7="","",IF(CA7="-","【-】","【"&amp;SUBSTITUTE(TEXT(CA7,"#,##0.00"),"-","△")&amp;"】"))</f>
        <v>【53.65】</v>
      </c>
      <c r="CB6" s="21" t="str">
        <f>IF(CB7="",NA(),CB7)</f>
        <v>-</v>
      </c>
      <c r="CC6" s="21" t="str">
        <f t="shared" ref="CC6:CK6" si="9">IF(CC7="",NA(),CC7)</f>
        <v>-</v>
      </c>
      <c r="CD6" s="21" t="str">
        <f t="shared" si="9"/>
        <v>-</v>
      </c>
      <c r="CE6" s="21" t="str">
        <f t="shared" si="9"/>
        <v>-</v>
      </c>
      <c r="CF6" s="21">
        <f t="shared" si="9"/>
        <v>1297.2</v>
      </c>
      <c r="CG6" s="21" t="str">
        <f t="shared" si="9"/>
        <v>-</v>
      </c>
      <c r="CH6" s="21" t="str">
        <f t="shared" si="9"/>
        <v>-</v>
      </c>
      <c r="CI6" s="21" t="str">
        <f t="shared" si="9"/>
        <v>-</v>
      </c>
      <c r="CJ6" s="21" t="str">
        <f t="shared" si="9"/>
        <v>-</v>
      </c>
      <c r="CK6" s="21">
        <f t="shared" si="9"/>
        <v>304.36</v>
      </c>
      <c r="CL6" s="20" t="str">
        <f>IF(CL7="","",IF(CL7="-","【-】","【"&amp;SUBSTITUTE(TEXT(CL7,"#,##0.00"),"-","△")&amp;"】"))</f>
        <v>【307.86】</v>
      </c>
      <c r="CM6" s="21" t="str">
        <f>IF(CM7="",NA(),CM7)</f>
        <v>-</v>
      </c>
      <c r="CN6" s="21" t="str">
        <f t="shared" ref="CN6:CV6" si="10">IF(CN7="",NA(),CN7)</f>
        <v>-</v>
      </c>
      <c r="CO6" s="21" t="str">
        <f t="shared" si="10"/>
        <v>-</v>
      </c>
      <c r="CP6" s="21" t="str">
        <f t="shared" si="10"/>
        <v>-</v>
      </c>
      <c r="CQ6" s="21">
        <f t="shared" si="10"/>
        <v>28.57</v>
      </c>
      <c r="CR6" s="21" t="str">
        <f t="shared" si="10"/>
        <v>-</v>
      </c>
      <c r="CS6" s="21" t="str">
        <f t="shared" si="10"/>
        <v>-</v>
      </c>
      <c r="CT6" s="21" t="str">
        <f t="shared" si="10"/>
        <v>-</v>
      </c>
      <c r="CU6" s="21" t="str">
        <f t="shared" si="10"/>
        <v>-</v>
      </c>
      <c r="CV6" s="21">
        <f t="shared" si="10"/>
        <v>54.08</v>
      </c>
      <c r="CW6" s="20" t="str">
        <f>IF(CW7="","",IF(CW7="-","【-】","【"&amp;SUBSTITUTE(TEXT(CW7,"#,##0.00"),"-","△")&amp;"】"))</f>
        <v>【54.61】</v>
      </c>
      <c r="CX6" s="21" t="str">
        <f>IF(CX7="",NA(),CX7)</f>
        <v>-</v>
      </c>
      <c r="CY6" s="21" t="str">
        <f t="shared" ref="CY6:DG6" si="11">IF(CY7="",NA(),CY7)</f>
        <v>-</v>
      </c>
      <c r="CZ6" s="21" t="str">
        <f t="shared" si="11"/>
        <v>-</v>
      </c>
      <c r="DA6" s="21" t="str">
        <f t="shared" si="11"/>
        <v>-</v>
      </c>
      <c r="DB6" s="21">
        <f t="shared" si="11"/>
        <v>86.21</v>
      </c>
      <c r="DC6" s="21" t="str">
        <f t="shared" si="11"/>
        <v>-</v>
      </c>
      <c r="DD6" s="21" t="str">
        <f t="shared" si="11"/>
        <v>-</v>
      </c>
      <c r="DE6" s="21" t="str">
        <f t="shared" si="11"/>
        <v>-</v>
      </c>
      <c r="DF6" s="21" t="str">
        <f t="shared" si="11"/>
        <v>-</v>
      </c>
      <c r="DG6" s="21">
        <f t="shared" si="11"/>
        <v>90.57</v>
      </c>
      <c r="DH6" s="20" t="str">
        <f>IF(DH7="","",IF(DH7="-","【-】","【"&amp;SUBSTITUTE(TEXT(DH7,"#,##0.00"),"-","△")&amp;"】"))</f>
        <v>【85.31】</v>
      </c>
      <c r="DI6" s="21" t="str">
        <f>IF(DI7="",NA(),DI7)</f>
        <v>-</v>
      </c>
      <c r="DJ6" s="21" t="str">
        <f t="shared" ref="DJ6:DR6" si="12">IF(DJ7="",NA(),DJ7)</f>
        <v>-</v>
      </c>
      <c r="DK6" s="21" t="str">
        <f t="shared" si="12"/>
        <v>-</v>
      </c>
      <c r="DL6" s="21" t="str">
        <f t="shared" si="12"/>
        <v>-</v>
      </c>
      <c r="DM6" s="21">
        <f t="shared" si="12"/>
        <v>7.16</v>
      </c>
      <c r="DN6" s="21" t="str">
        <f t="shared" si="12"/>
        <v>-</v>
      </c>
      <c r="DO6" s="21" t="str">
        <f t="shared" si="12"/>
        <v>-</v>
      </c>
      <c r="DP6" s="21" t="str">
        <f t="shared" si="12"/>
        <v>-</v>
      </c>
      <c r="DQ6" s="21" t="str">
        <f t="shared" si="12"/>
        <v>-</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74462</v>
      </c>
      <c r="D7" s="23">
        <v>46</v>
      </c>
      <c r="E7" s="23">
        <v>18</v>
      </c>
      <c r="F7" s="23">
        <v>0</v>
      </c>
      <c r="G7" s="23">
        <v>0</v>
      </c>
      <c r="H7" s="23" t="s">
        <v>96</v>
      </c>
      <c r="I7" s="23" t="s">
        <v>97</v>
      </c>
      <c r="J7" s="23" t="s">
        <v>98</v>
      </c>
      <c r="K7" s="23" t="s">
        <v>99</v>
      </c>
      <c r="L7" s="23" t="s">
        <v>100</v>
      </c>
      <c r="M7" s="23" t="s">
        <v>101</v>
      </c>
      <c r="N7" s="24" t="s">
        <v>102</v>
      </c>
      <c r="O7" s="24">
        <v>72.510000000000005</v>
      </c>
      <c r="P7" s="24">
        <v>7.69</v>
      </c>
      <c r="Q7" s="24">
        <v>100</v>
      </c>
      <c r="R7" s="24">
        <v>3240</v>
      </c>
      <c r="S7" s="24">
        <v>1120</v>
      </c>
      <c r="T7" s="24">
        <v>209.46</v>
      </c>
      <c r="U7" s="24">
        <v>5.35</v>
      </c>
      <c r="V7" s="24">
        <v>87</v>
      </c>
      <c r="W7" s="24">
        <v>0.03</v>
      </c>
      <c r="X7" s="24">
        <v>2900</v>
      </c>
      <c r="Y7" s="24" t="s">
        <v>102</v>
      </c>
      <c r="Z7" s="24" t="s">
        <v>102</v>
      </c>
      <c r="AA7" s="24" t="s">
        <v>102</v>
      </c>
      <c r="AB7" s="24" t="s">
        <v>102</v>
      </c>
      <c r="AC7" s="24">
        <v>108.96</v>
      </c>
      <c r="AD7" s="24" t="s">
        <v>102</v>
      </c>
      <c r="AE7" s="24" t="s">
        <v>102</v>
      </c>
      <c r="AF7" s="24" t="s">
        <v>102</v>
      </c>
      <c r="AG7" s="24" t="s">
        <v>102</v>
      </c>
      <c r="AH7" s="24">
        <v>96.95</v>
      </c>
      <c r="AI7" s="24">
        <v>96.62</v>
      </c>
      <c r="AJ7" s="24" t="s">
        <v>102</v>
      </c>
      <c r="AK7" s="24" t="s">
        <v>102</v>
      </c>
      <c r="AL7" s="24" t="s">
        <v>102</v>
      </c>
      <c r="AM7" s="24" t="s">
        <v>102</v>
      </c>
      <c r="AN7" s="24">
        <v>69.930000000000007</v>
      </c>
      <c r="AO7" s="24" t="s">
        <v>102</v>
      </c>
      <c r="AP7" s="24" t="s">
        <v>102</v>
      </c>
      <c r="AQ7" s="24" t="s">
        <v>102</v>
      </c>
      <c r="AR7" s="24" t="s">
        <v>102</v>
      </c>
      <c r="AS7" s="24">
        <v>91.33</v>
      </c>
      <c r="AT7" s="24">
        <v>111.69</v>
      </c>
      <c r="AU7" s="24" t="s">
        <v>102</v>
      </c>
      <c r="AV7" s="24" t="s">
        <v>102</v>
      </c>
      <c r="AW7" s="24" t="s">
        <v>102</v>
      </c>
      <c r="AX7" s="24" t="s">
        <v>102</v>
      </c>
      <c r="AY7" s="24">
        <v>120.8</v>
      </c>
      <c r="AZ7" s="24" t="s">
        <v>102</v>
      </c>
      <c r="BA7" s="24" t="s">
        <v>102</v>
      </c>
      <c r="BB7" s="24" t="s">
        <v>102</v>
      </c>
      <c r="BC7" s="24" t="s">
        <v>102</v>
      </c>
      <c r="BD7" s="24">
        <v>126.97</v>
      </c>
      <c r="BE7" s="24">
        <v>111.29</v>
      </c>
      <c r="BF7" s="24" t="s">
        <v>102</v>
      </c>
      <c r="BG7" s="24" t="s">
        <v>102</v>
      </c>
      <c r="BH7" s="24" t="s">
        <v>102</v>
      </c>
      <c r="BI7" s="24" t="s">
        <v>102</v>
      </c>
      <c r="BJ7" s="24">
        <v>795.66</v>
      </c>
      <c r="BK7" s="24" t="s">
        <v>102</v>
      </c>
      <c r="BL7" s="24" t="s">
        <v>102</v>
      </c>
      <c r="BM7" s="24" t="s">
        <v>102</v>
      </c>
      <c r="BN7" s="24" t="s">
        <v>102</v>
      </c>
      <c r="BO7" s="24">
        <v>338.47</v>
      </c>
      <c r="BP7" s="24">
        <v>349.83</v>
      </c>
      <c r="BQ7" s="24" t="s">
        <v>102</v>
      </c>
      <c r="BR7" s="24" t="s">
        <v>102</v>
      </c>
      <c r="BS7" s="24" t="s">
        <v>102</v>
      </c>
      <c r="BT7" s="24" t="s">
        <v>102</v>
      </c>
      <c r="BU7" s="24">
        <v>15.66</v>
      </c>
      <c r="BV7" s="24" t="s">
        <v>102</v>
      </c>
      <c r="BW7" s="24" t="s">
        <v>102</v>
      </c>
      <c r="BX7" s="24" t="s">
        <v>102</v>
      </c>
      <c r="BY7" s="24" t="s">
        <v>102</v>
      </c>
      <c r="BZ7" s="24">
        <v>56.06</v>
      </c>
      <c r="CA7" s="24">
        <v>53.65</v>
      </c>
      <c r="CB7" s="24" t="s">
        <v>102</v>
      </c>
      <c r="CC7" s="24" t="s">
        <v>102</v>
      </c>
      <c r="CD7" s="24" t="s">
        <v>102</v>
      </c>
      <c r="CE7" s="24" t="s">
        <v>102</v>
      </c>
      <c r="CF7" s="24">
        <v>1297.2</v>
      </c>
      <c r="CG7" s="24" t="s">
        <v>102</v>
      </c>
      <c r="CH7" s="24" t="s">
        <v>102</v>
      </c>
      <c r="CI7" s="24" t="s">
        <v>102</v>
      </c>
      <c r="CJ7" s="24" t="s">
        <v>102</v>
      </c>
      <c r="CK7" s="24">
        <v>304.36</v>
      </c>
      <c r="CL7" s="24">
        <v>307.86</v>
      </c>
      <c r="CM7" s="24" t="s">
        <v>102</v>
      </c>
      <c r="CN7" s="24" t="s">
        <v>102</v>
      </c>
      <c r="CO7" s="24" t="s">
        <v>102</v>
      </c>
      <c r="CP7" s="24" t="s">
        <v>102</v>
      </c>
      <c r="CQ7" s="24">
        <v>28.57</v>
      </c>
      <c r="CR7" s="24" t="s">
        <v>102</v>
      </c>
      <c r="CS7" s="24" t="s">
        <v>102</v>
      </c>
      <c r="CT7" s="24" t="s">
        <v>102</v>
      </c>
      <c r="CU7" s="24" t="s">
        <v>102</v>
      </c>
      <c r="CV7" s="24">
        <v>54.08</v>
      </c>
      <c r="CW7" s="24">
        <v>54.61</v>
      </c>
      <c r="CX7" s="24" t="s">
        <v>102</v>
      </c>
      <c r="CY7" s="24" t="s">
        <v>102</v>
      </c>
      <c r="CZ7" s="24" t="s">
        <v>102</v>
      </c>
      <c r="DA7" s="24" t="s">
        <v>102</v>
      </c>
      <c r="DB7" s="24">
        <v>86.21</v>
      </c>
      <c r="DC7" s="24" t="s">
        <v>102</v>
      </c>
      <c r="DD7" s="24" t="s">
        <v>102</v>
      </c>
      <c r="DE7" s="24" t="s">
        <v>102</v>
      </c>
      <c r="DF7" s="24" t="s">
        <v>102</v>
      </c>
      <c r="DG7" s="24">
        <v>90.57</v>
      </c>
      <c r="DH7" s="24">
        <v>85.31</v>
      </c>
      <c r="DI7" s="24" t="s">
        <v>102</v>
      </c>
      <c r="DJ7" s="24" t="s">
        <v>102</v>
      </c>
      <c r="DK7" s="24" t="s">
        <v>102</v>
      </c>
      <c r="DL7" s="24" t="s">
        <v>102</v>
      </c>
      <c r="DM7" s="24">
        <v>7.16</v>
      </c>
      <c r="DN7" s="24" t="s">
        <v>102</v>
      </c>
      <c r="DO7" s="24" t="s">
        <v>102</v>
      </c>
      <c r="DP7" s="24" t="s">
        <v>102</v>
      </c>
      <c r="DQ7" s="24" t="s">
        <v>102</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