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V:\【上下水道係】\00_全体的事業\007_決算統計\公営企業決算統計(法適)\R6年度(R5決算)\070205公営企業に係る経営比較分析表（令和5年度決算）の分析等について\074454金山町【経営比較分析表】\"/>
    </mc:Choice>
  </mc:AlternateContent>
  <xr:revisionPtr revIDLastSave="0" documentId="13_ncr:1_{3FB7ADCC-894C-40D4-A51E-DCC60BA66B1A}" xr6:coauthVersionLast="47" xr6:coauthVersionMax="47" xr10:uidLastSave="{00000000-0000-0000-0000-000000000000}"/>
  <workbookProtection workbookAlgorithmName="SHA-512" workbookHashValue="gfvrZsReQJVb36cmo1r6myCJ3jmVSzqI91SPVRdKH4XoSml/tU+/R/EvHpJhGArm+QsaBpHbds3G1g3mpEjVzg==" workbookSaltValue="ppn7EEZdgkdDz+E07u/SEA==" workbookSpinCount="100000" lockStructure="1"/>
  <bookViews>
    <workbookView xWindow="-120" yWindow="-120" windowWidth="24240" windowHeight="131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I85" i="4"/>
  <c r="F85" i="4"/>
  <c r="E85" i="4"/>
  <c r="AT10" i="4"/>
  <c r="AL10" i="4"/>
  <c r="I10" i="4"/>
</calcChain>
</file>

<file path=xl/sharedStrings.xml><?xml version="1.0" encoding="utf-8"?>
<sst xmlns="http://schemas.openxmlformats.org/spreadsheetml/2006/main" count="319" uniqueCount="116">
  <si>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</si>
  <si>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</si>
  <si>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</si>
  <si>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</si>
  <si>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</si>
  <si>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</si>
  <si>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</si>
  <si>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</si>
  <si>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</si>
  <si>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</si>
  <si>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</si>
  <si>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</si>
  <si>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</si>
  <si>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</si>
  <si>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</si>
  <si>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</si>
  <si>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</si>
  <si>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</si>
  <si>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</si>
  <si>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</si>
  <si>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</si>
  <si>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</si>
  <si>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</si>
  <si>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</si>
  <si>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</si>
  <si>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</si>
  <si>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</si>
  <si>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</si>
  <si>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</si>
  <si>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</si>
  <si>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</si>
  <si>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</si>
  <si>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</si>
  <si>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</si>
  <si>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</si>
  <si>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</si>
  <si>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</si>
  <si>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</si>
  <si>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</si>
  <si>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</si>
  <si>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</si>
  <si>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</si>
  <si>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</si>
  <si>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</si>
  <si>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</si>
  <si>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</si>
  <si>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</si>
  <si>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</si>
  <si>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</si>
  <si>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</si>
  <si>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</si>
  <si>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</si>
  <si>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</si>
  <si>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</si>
  <si>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</si>
  <si>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</si>
  <si>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</si>
  <si>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</si>
  <si>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</si>
  <si>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</si>
  <si>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</si>
  <si>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</si>
  <si>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</si>
  <si>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</si>
  <si>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</si>
  <si>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</si>
  <si>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</si>
  <si>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</si>
  <si>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</si>
  <si>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</si>
  <si>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</si>
  <si>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</si>
  <si>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</si>
  <si>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</si>
  <si>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</si>
  <si>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</si>
  <si>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</si>
  <si>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</si>
  <si>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</si>
  <si>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</si>
  <si>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</si>
  <si>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</si>
  <si>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</si>
  <si>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</si>
  <si>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</si>
  <si>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</si>
  <si>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</si>
  <si>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</si>
  <si>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</si>
  <si>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</si>
  <si>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</si>
  <si>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</si>
  <si>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</si>
  <si>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</si>
  <si>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</si>
  <si>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</si>
  <si>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金山町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</si>
  <si>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</si>
  <si>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</si>
  <si>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</si>
  <si>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</si>
  <si>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</si>
  <si>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</si>
  <si>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</si>
  <si>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</si>
  <si>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</si>
  <si>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</si>
  <si>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</si>
  <si>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</si>
  <si>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</si>
  <si>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</si>
  <si>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</si>
  <si>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</si>
  <si>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使用料収入及び一般会計からの繰入金で維持管理経費等を賄っている。
　規模が極めて小さい施設・会計であり該当地域に居住している住宅の接続率は100％であること、過疎高齢化が進んでいることなどから利用者増が見込めない状況で、今後は人口減から料金収入が減少していくことが想定される。
　今後数年で地方債の償還が終了する予定であるが、施設改修などを念頭において、施設管理経費の見直しなど経費削減を進めるとともに、継続可能な料金設定についても検討を行うことが必要となる。</t>
    <phoneticPr fontId="4"/>
  </si>
  <si>
    <t>　供用開始が平成14年であることや小規模な施設で管渠延長も短いことから、基幹的施設等については今のところ健全な状態を保っている。引き続き適正な管理に努め長寿命化を及び長期的視野での改修計画を検討する必要がある。</t>
    <phoneticPr fontId="4"/>
  </si>
  <si>
    <t>　現在のところ施設の大規模な修繕等は予定されていないが、使用料収入の減少が予想される状況である。令和5年度より法適化が行われたこともあり、引き続き適正な施設管理及び改修計画と適正な料金設定について検討を続け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</si>
</sst>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332-47CF-BB12-8CB73E9A119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6332-47CF-BB12-8CB73E9A119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31.25</c:v>
                </c:pt>
              </c:numCache>
            </c:numRef>
          </c:val>
          <c:extLst>
            <c:ext xmlns:c16="http://schemas.microsoft.com/office/drawing/2014/chart" uri="{C3380CC4-5D6E-409C-BE32-E72D297353CC}">
              <c16:uniqueId val="{00000000-BA32-414F-91A8-7EDAA91F984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46.25</c:v>
                </c:pt>
              </c:numCache>
            </c:numRef>
          </c:val>
          <c:smooth val="0"/>
          <c:extLst>
            <c:ext xmlns:c16="http://schemas.microsoft.com/office/drawing/2014/chart" uri="{C3380CC4-5D6E-409C-BE32-E72D297353CC}">
              <c16:uniqueId val="{00000001-BA32-414F-91A8-7EDAA91F984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EC28-4868-98AE-2C1F015FB5C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83.96</c:v>
                </c:pt>
              </c:numCache>
            </c:numRef>
          </c:val>
          <c:smooth val="0"/>
          <c:extLst>
            <c:ext xmlns:c16="http://schemas.microsoft.com/office/drawing/2014/chart" uri="{C3380CC4-5D6E-409C-BE32-E72D297353CC}">
              <c16:uniqueId val="{00000001-EC28-4868-98AE-2C1F015FB5C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0</c:v>
                </c:pt>
                <c:pt idx="3">
                  <c:v>0</c:v>
                </c:pt>
                <c:pt idx="4">
                  <c:v>99.39</c:v>
                </c:pt>
              </c:numCache>
            </c:numRef>
          </c:val>
          <c:extLst>
            <c:ext xmlns:c16="http://schemas.microsoft.com/office/drawing/2014/chart" uri="{C3380CC4-5D6E-409C-BE32-E72D297353CC}">
              <c16:uniqueId val="{00000000-E9AA-419E-962A-6D44DCC983B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106.35</c:v>
                </c:pt>
              </c:numCache>
            </c:numRef>
          </c:val>
          <c:smooth val="0"/>
          <c:extLst>
            <c:ext xmlns:c16="http://schemas.microsoft.com/office/drawing/2014/chart" uri="{C3380CC4-5D6E-409C-BE32-E72D297353CC}">
              <c16:uniqueId val="{00000001-E9AA-419E-962A-6D44DCC983B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0</c:v>
                </c:pt>
                <c:pt idx="3">
                  <c:v>0</c:v>
                </c:pt>
                <c:pt idx="4">
                  <c:v>4.41</c:v>
                </c:pt>
              </c:numCache>
            </c:numRef>
          </c:val>
          <c:extLst>
            <c:ext xmlns:c16="http://schemas.microsoft.com/office/drawing/2014/chart" uri="{C3380CC4-5D6E-409C-BE32-E72D297353CC}">
              <c16:uniqueId val="{00000000-95F2-4668-87E3-B9CAF6151E7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25.46</c:v>
                </c:pt>
              </c:numCache>
            </c:numRef>
          </c:val>
          <c:smooth val="0"/>
          <c:extLst>
            <c:ext xmlns:c16="http://schemas.microsoft.com/office/drawing/2014/chart" uri="{C3380CC4-5D6E-409C-BE32-E72D297353CC}">
              <c16:uniqueId val="{00000001-95F2-4668-87E3-B9CAF6151E7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680-4753-AC46-52975CF9C8B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0.19</c:v>
                </c:pt>
              </c:numCache>
            </c:numRef>
          </c:val>
          <c:smooth val="0"/>
          <c:extLst>
            <c:ext xmlns:c16="http://schemas.microsoft.com/office/drawing/2014/chart" uri="{C3380CC4-5D6E-409C-BE32-E72D297353CC}">
              <c16:uniqueId val="{00000001-E680-4753-AC46-52975CF9C8B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C3A-4079-AF9D-6E6E2BD6C9E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129.88999999999999</c:v>
                </c:pt>
              </c:numCache>
            </c:numRef>
          </c:val>
          <c:smooth val="0"/>
          <c:extLst>
            <c:ext xmlns:c16="http://schemas.microsoft.com/office/drawing/2014/chart" uri="{C3380CC4-5D6E-409C-BE32-E72D297353CC}">
              <c16:uniqueId val="{00000001-6C3A-4079-AF9D-6E6E2BD6C9E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0</c:v>
                </c:pt>
                <c:pt idx="3">
                  <c:v>0</c:v>
                </c:pt>
                <c:pt idx="4">
                  <c:v>90.31</c:v>
                </c:pt>
              </c:numCache>
            </c:numRef>
          </c:val>
          <c:extLst>
            <c:ext xmlns:c16="http://schemas.microsoft.com/office/drawing/2014/chart" uri="{C3380CC4-5D6E-409C-BE32-E72D297353CC}">
              <c16:uniqueId val="{00000000-68DB-41F3-94BF-20638B371B5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44.04</c:v>
                </c:pt>
              </c:numCache>
            </c:numRef>
          </c:val>
          <c:smooth val="0"/>
          <c:extLst>
            <c:ext xmlns:c16="http://schemas.microsoft.com/office/drawing/2014/chart" uri="{C3380CC4-5D6E-409C-BE32-E72D297353CC}">
              <c16:uniqueId val="{00000001-68DB-41F3-94BF-20638B371B5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C3B-473C-B96C-64716D1D2CA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839.21</c:v>
                </c:pt>
              </c:numCache>
            </c:numRef>
          </c:val>
          <c:smooth val="0"/>
          <c:extLst>
            <c:ext xmlns:c16="http://schemas.microsoft.com/office/drawing/2014/chart" uri="{C3380CC4-5D6E-409C-BE32-E72D297353CC}">
              <c16:uniqueId val="{00000001-9C3B-473C-B96C-64716D1D2CA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0</c:v>
                </c:pt>
                <c:pt idx="3">
                  <c:v>0</c:v>
                </c:pt>
                <c:pt idx="4">
                  <c:v>37.44</c:v>
                </c:pt>
              </c:numCache>
            </c:numRef>
          </c:val>
          <c:extLst>
            <c:ext xmlns:c16="http://schemas.microsoft.com/office/drawing/2014/chart" uri="{C3380CC4-5D6E-409C-BE32-E72D297353CC}">
              <c16:uniqueId val="{00000000-88F2-4A15-9ADB-3E720A616EE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52.05</c:v>
                </c:pt>
              </c:numCache>
            </c:numRef>
          </c:val>
          <c:smooth val="0"/>
          <c:extLst>
            <c:ext xmlns:c16="http://schemas.microsoft.com/office/drawing/2014/chart" uri="{C3380CC4-5D6E-409C-BE32-E72D297353CC}">
              <c16:uniqueId val="{00000001-88F2-4A15-9ADB-3E720A616EE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0</c:v>
                </c:pt>
                <c:pt idx="3">
                  <c:v>0</c:v>
                </c:pt>
                <c:pt idx="4">
                  <c:v>1428.06</c:v>
                </c:pt>
              </c:numCache>
            </c:numRef>
          </c:val>
          <c:extLst>
            <c:ext xmlns:c16="http://schemas.microsoft.com/office/drawing/2014/chart" uri="{C3380CC4-5D6E-409C-BE32-E72D297353CC}">
              <c16:uniqueId val="{00000000-88A2-4C27-B449-0AE53FC7724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301.86</c:v>
                </c:pt>
              </c:numCache>
            </c:numRef>
          </c:val>
          <c:smooth val="0"/>
          <c:extLst>
            <c:ext xmlns:c16="http://schemas.microsoft.com/office/drawing/2014/chart" uri="{C3380CC4-5D6E-409C-BE32-E72D297353CC}">
              <c16:uniqueId val="{00000001-88A2-4C27-B449-0AE53FC7724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37" zoomScale="80" zoomScaleNormal="8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福島県　金山町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F2</v>
      </c>
      <c r="X8" s="34"/>
      <c r="Y8" s="34"/>
      <c r="Z8" s="34"/>
      <c r="AA8" s="34"/>
      <c r="AB8" s="34"/>
      <c r="AC8" s="34"/>
      <c r="AD8" s="35" t="str">
        <f>データ!$M$6</f>
        <v>非設置</v>
      </c>
      <c r="AE8" s="35"/>
      <c r="AF8" s="35"/>
      <c r="AG8" s="35"/>
      <c r="AH8" s="35"/>
      <c r="AI8" s="35"/>
      <c r="AJ8" s="35"/>
      <c r="AK8" s="3"/>
      <c r="AL8" s="36">
        <f>データ!S6</f>
        <v>1781</v>
      </c>
      <c r="AM8" s="36"/>
      <c r="AN8" s="36"/>
      <c r="AO8" s="36"/>
      <c r="AP8" s="36"/>
      <c r="AQ8" s="36"/>
      <c r="AR8" s="36"/>
      <c r="AS8" s="36"/>
      <c r="AT8" s="37">
        <f>データ!T6</f>
        <v>293.92</v>
      </c>
      <c r="AU8" s="37"/>
      <c r="AV8" s="37"/>
      <c r="AW8" s="37"/>
      <c r="AX8" s="37"/>
      <c r="AY8" s="37"/>
      <c r="AZ8" s="37"/>
      <c r="BA8" s="37"/>
      <c r="BB8" s="37">
        <f>データ!U6</f>
        <v>6.06</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87.54</v>
      </c>
      <c r="J10" s="37"/>
      <c r="K10" s="37"/>
      <c r="L10" s="37"/>
      <c r="M10" s="37"/>
      <c r="N10" s="37"/>
      <c r="O10" s="37"/>
      <c r="P10" s="37">
        <f>データ!P6</f>
        <v>1.94</v>
      </c>
      <c r="Q10" s="37"/>
      <c r="R10" s="37"/>
      <c r="S10" s="37"/>
      <c r="T10" s="37"/>
      <c r="U10" s="37"/>
      <c r="V10" s="37"/>
      <c r="W10" s="37">
        <f>データ!Q6</f>
        <v>97.01</v>
      </c>
      <c r="X10" s="37"/>
      <c r="Y10" s="37"/>
      <c r="Z10" s="37"/>
      <c r="AA10" s="37"/>
      <c r="AB10" s="37"/>
      <c r="AC10" s="37"/>
      <c r="AD10" s="36">
        <f>データ!R6</f>
        <v>4950</v>
      </c>
      <c r="AE10" s="36"/>
      <c r="AF10" s="36"/>
      <c r="AG10" s="36"/>
      <c r="AH10" s="36"/>
      <c r="AI10" s="36"/>
      <c r="AJ10" s="36"/>
      <c r="AK10" s="2"/>
      <c r="AL10" s="36">
        <f>データ!V6</f>
        <v>34</v>
      </c>
      <c r="AM10" s="36"/>
      <c r="AN10" s="36"/>
      <c r="AO10" s="36"/>
      <c r="AP10" s="36"/>
      <c r="AQ10" s="36"/>
      <c r="AR10" s="36"/>
      <c r="AS10" s="36"/>
      <c r="AT10" s="37">
        <f>データ!W6</f>
        <v>0.03</v>
      </c>
      <c r="AU10" s="37"/>
      <c r="AV10" s="37"/>
      <c r="AW10" s="37"/>
      <c r="AX10" s="37"/>
      <c r="AY10" s="37"/>
      <c r="AZ10" s="37"/>
      <c r="BA10" s="37"/>
      <c r="BB10" s="37">
        <f>データ!X6</f>
        <v>1133.33</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ND4Jkbu83q22ERn3XEeebBxUB3pBz/KUR1iefYNiHQpckWOFL0pUMDlMmvDzcaBpA7760BLMloXzkncLtc3Phw==" saltValue="r59G6Azv4dJj5g8WTGC8D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74454</v>
      </c>
      <c r="D6" s="19">
        <f t="shared" si="3"/>
        <v>46</v>
      </c>
      <c r="E6" s="19">
        <f t="shared" si="3"/>
        <v>17</v>
      </c>
      <c r="F6" s="19">
        <f t="shared" si="3"/>
        <v>5</v>
      </c>
      <c r="G6" s="19">
        <f t="shared" si="3"/>
        <v>0</v>
      </c>
      <c r="H6" s="19" t="str">
        <f t="shared" si="3"/>
        <v>福島県　金山町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87.54</v>
      </c>
      <c r="P6" s="20">
        <f t="shared" si="3"/>
        <v>1.94</v>
      </c>
      <c r="Q6" s="20">
        <f t="shared" si="3"/>
        <v>97.01</v>
      </c>
      <c r="R6" s="20">
        <f t="shared" si="3"/>
        <v>4950</v>
      </c>
      <c r="S6" s="20">
        <f t="shared" si="3"/>
        <v>1781</v>
      </c>
      <c r="T6" s="20">
        <f t="shared" si="3"/>
        <v>293.92</v>
      </c>
      <c r="U6" s="20">
        <f t="shared" si="3"/>
        <v>6.06</v>
      </c>
      <c r="V6" s="20">
        <f t="shared" si="3"/>
        <v>34</v>
      </c>
      <c r="W6" s="20">
        <f t="shared" si="3"/>
        <v>0.03</v>
      </c>
      <c r="X6" s="20">
        <f t="shared" si="3"/>
        <v>1133.33</v>
      </c>
      <c r="Y6" s="21" t="str">
        <f>IF(Y7="",NA(),Y7)</f>
        <v>-</v>
      </c>
      <c r="Z6" s="21" t="str">
        <f t="shared" ref="Z6:AH6" si="4">IF(Z7="",NA(),Z7)</f>
        <v>-</v>
      </c>
      <c r="AA6" s="21" t="str">
        <f t="shared" si="4"/>
        <v>-</v>
      </c>
      <c r="AB6" s="21" t="str">
        <f t="shared" si="4"/>
        <v>-</v>
      </c>
      <c r="AC6" s="21">
        <f t="shared" si="4"/>
        <v>99.39</v>
      </c>
      <c r="AD6" s="21" t="str">
        <f t="shared" si="4"/>
        <v>-</v>
      </c>
      <c r="AE6" s="21" t="str">
        <f t="shared" si="4"/>
        <v>-</v>
      </c>
      <c r="AF6" s="21" t="str">
        <f t="shared" si="4"/>
        <v>-</v>
      </c>
      <c r="AG6" s="21" t="str">
        <f t="shared" si="4"/>
        <v>-</v>
      </c>
      <c r="AH6" s="21">
        <f t="shared" si="4"/>
        <v>106.35</v>
      </c>
      <c r="AI6" s="20" t="str">
        <f>IF(AI7="","",IF(AI7="-","【-】","【"&amp;SUBSTITUTE(TEXT(AI7,"#,##0.00"),"-","△")&amp;"】"))</f>
        <v>【104.44】</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129.88999999999999</v>
      </c>
      <c r="AT6" s="20" t="str">
        <f>IF(AT7="","",IF(AT7="-","【-】","【"&amp;SUBSTITUTE(TEXT(AT7,"#,##0.00"),"-","△")&amp;"】"))</f>
        <v>【124.06】</v>
      </c>
      <c r="AU6" s="21" t="str">
        <f>IF(AU7="",NA(),AU7)</f>
        <v>-</v>
      </c>
      <c r="AV6" s="21" t="str">
        <f t="shared" ref="AV6:BD6" si="6">IF(AV7="",NA(),AV7)</f>
        <v>-</v>
      </c>
      <c r="AW6" s="21" t="str">
        <f t="shared" si="6"/>
        <v>-</v>
      </c>
      <c r="AX6" s="21" t="str">
        <f t="shared" si="6"/>
        <v>-</v>
      </c>
      <c r="AY6" s="21">
        <f t="shared" si="6"/>
        <v>90.31</v>
      </c>
      <c r="AZ6" s="21" t="str">
        <f t="shared" si="6"/>
        <v>-</v>
      </c>
      <c r="BA6" s="21" t="str">
        <f t="shared" si="6"/>
        <v>-</v>
      </c>
      <c r="BB6" s="21" t="str">
        <f t="shared" si="6"/>
        <v>-</v>
      </c>
      <c r="BC6" s="21" t="str">
        <f t="shared" si="6"/>
        <v>-</v>
      </c>
      <c r="BD6" s="21">
        <f t="shared" si="6"/>
        <v>44.04</v>
      </c>
      <c r="BE6" s="20" t="str">
        <f>IF(BE7="","",IF(BE7="-","【-】","【"&amp;SUBSTITUTE(TEXT(BE7,"#,##0.00"),"-","△")&amp;"】"))</f>
        <v>【42.02】</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839.21</v>
      </c>
      <c r="BP6" s="20" t="str">
        <f>IF(BP7="","",IF(BP7="-","【-】","【"&amp;SUBSTITUTE(TEXT(BP7,"#,##0.00"),"-","△")&amp;"】"))</f>
        <v>【785.10】</v>
      </c>
      <c r="BQ6" s="21" t="str">
        <f>IF(BQ7="",NA(),BQ7)</f>
        <v>-</v>
      </c>
      <c r="BR6" s="21" t="str">
        <f t="shared" ref="BR6:BZ6" si="8">IF(BR7="",NA(),BR7)</f>
        <v>-</v>
      </c>
      <c r="BS6" s="21" t="str">
        <f t="shared" si="8"/>
        <v>-</v>
      </c>
      <c r="BT6" s="21" t="str">
        <f t="shared" si="8"/>
        <v>-</v>
      </c>
      <c r="BU6" s="21">
        <f t="shared" si="8"/>
        <v>37.44</v>
      </c>
      <c r="BV6" s="21" t="str">
        <f t="shared" si="8"/>
        <v>-</v>
      </c>
      <c r="BW6" s="21" t="str">
        <f t="shared" si="8"/>
        <v>-</v>
      </c>
      <c r="BX6" s="21" t="str">
        <f t="shared" si="8"/>
        <v>-</v>
      </c>
      <c r="BY6" s="21" t="str">
        <f t="shared" si="8"/>
        <v>-</v>
      </c>
      <c r="BZ6" s="21">
        <f t="shared" si="8"/>
        <v>52.05</v>
      </c>
      <c r="CA6" s="20" t="str">
        <f>IF(CA7="","",IF(CA7="-","【-】","【"&amp;SUBSTITUTE(TEXT(CA7,"#,##0.00"),"-","△")&amp;"】"))</f>
        <v>【56.93】</v>
      </c>
      <c r="CB6" s="21" t="str">
        <f>IF(CB7="",NA(),CB7)</f>
        <v>-</v>
      </c>
      <c r="CC6" s="21" t="str">
        <f t="shared" ref="CC6:CK6" si="9">IF(CC7="",NA(),CC7)</f>
        <v>-</v>
      </c>
      <c r="CD6" s="21" t="str">
        <f t="shared" si="9"/>
        <v>-</v>
      </c>
      <c r="CE6" s="21" t="str">
        <f t="shared" si="9"/>
        <v>-</v>
      </c>
      <c r="CF6" s="21">
        <f t="shared" si="9"/>
        <v>1428.06</v>
      </c>
      <c r="CG6" s="21" t="str">
        <f t="shared" si="9"/>
        <v>-</v>
      </c>
      <c r="CH6" s="21" t="str">
        <f t="shared" si="9"/>
        <v>-</v>
      </c>
      <c r="CI6" s="21" t="str">
        <f t="shared" si="9"/>
        <v>-</v>
      </c>
      <c r="CJ6" s="21" t="str">
        <f t="shared" si="9"/>
        <v>-</v>
      </c>
      <c r="CK6" s="21">
        <f t="shared" si="9"/>
        <v>301.86</v>
      </c>
      <c r="CL6" s="20" t="str">
        <f>IF(CL7="","",IF(CL7="-","【-】","【"&amp;SUBSTITUTE(TEXT(CL7,"#,##0.00"),"-","△")&amp;"】"))</f>
        <v>【271.15】</v>
      </c>
      <c r="CM6" s="21" t="str">
        <f>IF(CM7="",NA(),CM7)</f>
        <v>-</v>
      </c>
      <c r="CN6" s="21" t="str">
        <f t="shared" ref="CN6:CV6" si="10">IF(CN7="",NA(),CN7)</f>
        <v>-</v>
      </c>
      <c r="CO6" s="21" t="str">
        <f t="shared" si="10"/>
        <v>-</v>
      </c>
      <c r="CP6" s="21" t="str">
        <f t="shared" si="10"/>
        <v>-</v>
      </c>
      <c r="CQ6" s="21">
        <f t="shared" si="10"/>
        <v>31.25</v>
      </c>
      <c r="CR6" s="21" t="str">
        <f t="shared" si="10"/>
        <v>-</v>
      </c>
      <c r="CS6" s="21" t="str">
        <f t="shared" si="10"/>
        <v>-</v>
      </c>
      <c r="CT6" s="21" t="str">
        <f t="shared" si="10"/>
        <v>-</v>
      </c>
      <c r="CU6" s="21" t="str">
        <f t="shared" si="10"/>
        <v>-</v>
      </c>
      <c r="CV6" s="21">
        <f t="shared" si="10"/>
        <v>46.25</v>
      </c>
      <c r="CW6" s="20" t="str">
        <f>IF(CW7="","",IF(CW7="-","【-】","【"&amp;SUBSTITUTE(TEXT(CW7,"#,##0.00"),"-","△")&amp;"】"))</f>
        <v>【49.87】</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83.96</v>
      </c>
      <c r="DH6" s="20" t="str">
        <f>IF(DH7="","",IF(DH7="-","【-】","【"&amp;SUBSTITUTE(TEXT(DH7,"#,##0.00"),"-","△")&amp;"】"))</f>
        <v>【87.54】</v>
      </c>
      <c r="DI6" s="21" t="str">
        <f>IF(DI7="",NA(),DI7)</f>
        <v>-</v>
      </c>
      <c r="DJ6" s="21" t="str">
        <f t="shared" ref="DJ6:DR6" si="12">IF(DJ7="",NA(),DJ7)</f>
        <v>-</v>
      </c>
      <c r="DK6" s="21" t="str">
        <f t="shared" si="12"/>
        <v>-</v>
      </c>
      <c r="DL6" s="21" t="str">
        <f t="shared" si="12"/>
        <v>-</v>
      </c>
      <c r="DM6" s="21">
        <f t="shared" si="12"/>
        <v>4.41</v>
      </c>
      <c r="DN6" s="21" t="str">
        <f t="shared" si="12"/>
        <v>-</v>
      </c>
      <c r="DO6" s="21" t="str">
        <f t="shared" si="12"/>
        <v>-</v>
      </c>
      <c r="DP6" s="21" t="str">
        <f t="shared" si="12"/>
        <v>-</v>
      </c>
      <c r="DQ6" s="21" t="str">
        <f t="shared" si="12"/>
        <v>-</v>
      </c>
      <c r="DR6" s="21">
        <f t="shared" si="12"/>
        <v>25.46</v>
      </c>
      <c r="DS6" s="20" t="str">
        <f>IF(DS7="","",IF(DS7="-","【-】","【"&amp;SUBSTITUTE(TEXT(DS7,"#,##0.00"),"-","△")&amp;"】"))</f>
        <v>【28.42】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0.19</v>
      </c>
      <c r="ED6" s="20" t="str">
        <f>IF(ED7="","",IF(ED7="-","【-】","【"&amp;SUBSTITUTE(TEXT(ED7,"#,##0.00"),"-","△")&amp;"】"))</f>
        <v>【0.08】</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15">
      <c r="A7" s="14"/>
      <c r="B7" s="23">
        <v>2023</v>
      </c>
      <c r="C7" s="23">
        <v>74454</v>
      </c>
      <c r="D7" s="23">
        <v>46</v>
      </c>
      <c r="E7" s="23">
        <v>17</v>
      </c>
      <c r="F7" s="23">
        <v>5</v>
      </c>
      <c r="G7" s="23">
        <v>0</v>
      </c>
      <c r="H7" s="23" t="s">
        <v>96</v>
      </c>
      <c r="I7" s="23" t="s">
        <v>97</v>
      </c>
      <c r="J7" s="23" t="s">
        <v>98</v>
      </c>
      <c r="K7" s="23" t="s">
        <v>99</v>
      </c>
      <c r="L7" s="23" t="s">
        <v>100</v>
      </c>
      <c r="M7" s="23" t="s">
        <v>101</v>
      </c>
      <c r="N7" s="24" t="s">
        <v>102</v>
      </c>
      <c r="O7" s="24">
        <v>87.54</v>
      </c>
      <c r="P7" s="24">
        <v>1.94</v>
      </c>
      <c r="Q7" s="24">
        <v>97.01</v>
      </c>
      <c r="R7" s="24">
        <v>4950</v>
      </c>
      <c r="S7" s="24">
        <v>1781</v>
      </c>
      <c r="T7" s="24">
        <v>293.92</v>
      </c>
      <c r="U7" s="24">
        <v>6.06</v>
      </c>
      <c r="V7" s="24">
        <v>34</v>
      </c>
      <c r="W7" s="24">
        <v>0.03</v>
      </c>
      <c r="X7" s="24">
        <v>1133.33</v>
      </c>
      <c r="Y7" s="24" t="s">
        <v>102</v>
      </c>
      <c r="Z7" s="24" t="s">
        <v>102</v>
      </c>
      <c r="AA7" s="24" t="s">
        <v>102</v>
      </c>
      <c r="AB7" s="24" t="s">
        <v>102</v>
      </c>
      <c r="AC7" s="24">
        <v>99.39</v>
      </c>
      <c r="AD7" s="24" t="s">
        <v>102</v>
      </c>
      <c r="AE7" s="24" t="s">
        <v>102</v>
      </c>
      <c r="AF7" s="24" t="s">
        <v>102</v>
      </c>
      <c r="AG7" s="24" t="s">
        <v>102</v>
      </c>
      <c r="AH7" s="24">
        <v>106.35</v>
      </c>
      <c r="AI7" s="24">
        <v>104.44</v>
      </c>
      <c r="AJ7" s="24" t="s">
        <v>102</v>
      </c>
      <c r="AK7" s="24" t="s">
        <v>102</v>
      </c>
      <c r="AL7" s="24" t="s">
        <v>102</v>
      </c>
      <c r="AM7" s="24" t="s">
        <v>102</v>
      </c>
      <c r="AN7" s="24">
        <v>0</v>
      </c>
      <c r="AO7" s="24" t="s">
        <v>102</v>
      </c>
      <c r="AP7" s="24" t="s">
        <v>102</v>
      </c>
      <c r="AQ7" s="24" t="s">
        <v>102</v>
      </c>
      <c r="AR7" s="24" t="s">
        <v>102</v>
      </c>
      <c r="AS7" s="24">
        <v>129.88999999999999</v>
      </c>
      <c r="AT7" s="24">
        <v>124.06</v>
      </c>
      <c r="AU7" s="24" t="s">
        <v>102</v>
      </c>
      <c r="AV7" s="24" t="s">
        <v>102</v>
      </c>
      <c r="AW7" s="24" t="s">
        <v>102</v>
      </c>
      <c r="AX7" s="24" t="s">
        <v>102</v>
      </c>
      <c r="AY7" s="24">
        <v>90.31</v>
      </c>
      <c r="AZ7" s="24" t="s">
        <v>102</v>
      </c>
      <c r="BA7" s="24" t="s">
        <v>102</v>
      </c>
      <c r="BB7" s="24" t="s">
        <v>102</v>
      </c>
      <c r="BC7" s="24" t="s">
        <v>102</v>
      </c>
      <c r="BD7" s="24">
        <v>44.04</v>
      </c>
      <c r="BE7" s="24">
        <v>42.02</v>
      </c>
      <c r="BF7" s="24" t="s">
        <v>102</v>
      </c>
      <c r="BG7" s="24" t="s">
        <v>102</v>
      </c>
      <c r="BH7" s="24" t="s">
        <v>102</v>
      </c>
      <c r="BI7" s="24" t="s">
        <v>102</v>
      </c>
      <c r="BJ7" s="24">
        <v>0</v>
      </c>
      <c r="BK7" s="24" t="s">
        <v>102</v>
      </c>
      <c r="BL7" s="24" t="s">
        <v>102</v>
      </c>
      <c r="BM7" s="24" t="s">
        <v>102</v>
      </c>
      <c r="BN7" s="24" t="s">
        <v>102</v>
      </c>
      <c r="BO7" s="24">
        <v>839.21</v>
      </c>
      <c r="BP7" s="24">
        <v>785.1</v>
      </c>
      <c r="BQ7" s="24" t="s">
        <v>102</v>
      </c>
      <c r="BR7" s="24" t="s">
        <v>102</v>
      </c>
      <c r="BS7" s="24" t="s">
        <v>102</v>
      </c>
      <c r="BT7" s="24" t="s">
        <v>102</v>
      </c>
      <c r="BU7" s="24">
        <v>37.44</v>
      </c>
      <c r="BV7" s="24" t="s">
        <v>102</v>
      </c>
      <c r="BW7" s="24" t="s">
        <v>102</v>
      </c>
      <c r="BX7" s="24" t="s">
        <v>102</v>
      </c>
      <c r="BY7" s="24" t="s">
        <v>102</v>
      </c>
      <c r="BZ7" s="24">
        <v>52.05</v>
      </c>
      <c r="CA7" s="24">
        <v>56.93</v>
      </c>
      <c r="CB7" s="24" t="s">
        <v>102</v>
      </c>
      <c r="CC7" s="24" t="s">
        <v>102</v>
      </c>
      <c r="CD7" s="24" t="s">
        <v>102</v>
      </c>
      <c r="CE7" s="24" t="s">
        <v>102</v>
      </c>
      <c r="CF7" s="24">
        <v>1428.06</v>
      </c>
      <c r="CG7" s="24" t="s">
        <v>102</v>
      </c>
      <c r="CH7" s="24" t="s">
        <v>102</v>
      </c>
      <c r="CI7" s="24" t="s">
        <v>102</v>
      </c>
      <c r="CJ7" s="24" t="s">
        <v>102</v>
      </c>
      <c r="CK7" s="24">
        <v>301.86</v>
      </c>
      <c r="CL7" s="24">
        <v>271.14999999999998</v>
      </c>
      <c r="CM7" s="24" t="s">
        <v>102</v>
      </c>
      <c r="CN7" s="24" t="s">
        <v>102</v>
      </c>
      <c r="CO7" s="24" t="s">
        <v>102</v>
      </c>
      <c r="CP7" s="24" t="s">
        <v>102</v>
      </c>
      <c r="CQ7" s="24">
        <v>31.25</v>
      </c>
      <c r="CR7" s="24" t="s">
        <v>102</v>
      </c>
      <c r="CS7" s="24" t="s">
        <v>102</v>
      </c>
      <c r="CT7" s="24" t="s">
        <v>102</v>
      </c>
      <c r="CU7" s="24" t="s">
        <v>102</v>
      </c>
      <c r="CV7" s="24">
        <v>46.25</v>
      </c>
      <c r="CW7" s="24">
        <v>49.87</v>
      </c>
      <c r="CX7" s="24" t="s">
        <v>102</v>
      </c>
      <c r="CY7" s="24" t="s">
        <v>102</v>
      </c>
      <c r="CZ7" s="24" t="s">
        <v>102</v>
      </c>
      <c r="DA7" s="24" t="s">
        <v>102</v>
      </c>
      <c r="DB7" s="24">
        <v>100</v>
      </c>
      <c r="DC7" s="24" t="s">
        <v>102</v>
      </c>
      <c r="DD7" s="24" t="s">
        <v>102</v>
      </c>
      <c r="DE7" s="24" t="s">
        <v>102</v>
      </c>
      <c r="DF7" s="24" t="s">
        <v>102</v>
      </c>
      <c r="DG7" s="24">
        <v>83.96</v>
      </c>
      <c r="DH7" s="24">
        <v>87.54</v>
      </c>
      <c r="DI7" s="24" t="s">
        <v>102</v>
      </c>
      <c r="DJ7" s="24" t="s">
        <v>102</v>
      </c>
      <c r="DK7" s="24" t="s">
        <v>102</v>
      </c>
      <c r="DL7" s="24" t="s">
        <v>102</v>
      </c>
      <c r="DM7" s="24">
        <v>4.41</v>
      </c>
      <c r="DN7" s="24" t="s">
        <v>102</v>
      </c>
      <c r="DO7" s="24" t="s">
        <v>102</v>
      </c>
      <c r="DP7" s="24" t="s">
        <v>102</v>
      </c>
      <c r="DQ7" s="24" t="s">
        <v>102</v>
      </c>
      <c r="DR7" s="24">
        <v>25.46</v>
      </c>
      <c r="DS7" s="24">
        <v>28.42</v>
      </c>
      <c r="DT7" s="24" t="s">
        <v>102</v>
      </c>
      <c r="DU7" s="24" t="s">
        <v>102</v>
      </c>
      <c r="DV7" s="24" t="s">
        <v>102</v>
      </c>
      <c r="DW7" s="24" t="s">
        <v>102</v>
      </c>
      <c r="DX7" s="24">
        <v>0</v>
      </c>
      <c r="DY7" s="24" t="s">
        <v>102</v>
      </c>
      <c r="DZ7" s="24" t="s">
        <v>102</v>
      </c>
      <c r="EA7" s="24" t="s">
        <v>102</v>
      </c>
      <c r="EB7" s="24" t="s">
        <v>102</v>
      </c>
      <c r="EC7" s="24">
        <v>0.19</v>
      </c>
      <c r="ED7" s="24">
        <v>0.08</v>
      </c>
      <c r="EE7" s="24" t="s">
        <v>102</v>
      </c>
      <c r="EF7" s="24" t="s">
        <v>102</v>
      </c>
      <c r="EG7" s="24" t="s">
        <v>102</v>
      </c>
      <c r="EH7" s="24" t="s">
        <v>102</v>
      </c>
      <c r="EI7" s="24">
        <v>0</v>
      </c>
      <c r="EJ7" s="24" t="s">
        <v>102</v>
      </c>
      <c r="EK7" s="24" t="s">
        <v>102</v>
      </c>
      <c r="EL7" s="24" t="s">
        <v>102</v>
      </c>
      <c r="EM7" s="24" t="s">
        <v>102</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