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004_産業建設課\02_建設係\F91_決算統計（地方公営企業決算統計）\R06（R05年度分）\g経営比較分析表\【経営比較分析表】2023_074446_47_1718（下水）\"/>
    </mc:Choice>
  </mc:AlternateContent>
  <xr:revisionPtr revIDLastSave="0" documentId="13_ncr:1_{8A37D917-EE45-4B47-BD69-6C87B38D02B0}" xr6:coauthVersionLast="47" xr6:coauthVersionMax="47" xr10:uidLastSave="{00000000-0000-0000-0000-000000000000}"/>
  <workbookProtection workbookAlgorithmName="SHA-512" workbookHashValue="HUTGb6e5POjY1JsBGt9wXfapy9wnEL2yiMdAkS3+4Zr9PEVllQBQZipUMeLP9nMAxNGE7R4bj7KGD3uH1liY4w==" workbookSaltValue="IGgad1rh66KR3UMLT1Gg4g=="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<sst xmlns="http://schemas.openxmlformats.org/spreadsheetml/2006/main" count="236" uniqueCount="120">
  <si>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</si>
  <si>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</si>
  <si>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</si>
  <si>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</si>
  <si>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</si>
  <si>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</si>
  <si>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</si>
  <si>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</si>
  <si>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</si>
  <si>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</si>
  <si>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</si>
  <si>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</si>
  <si>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</si>
  <si>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</si>
  <si>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</si>
  <si>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</si>
  <si>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</si>
  <si>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</si>
  <si>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</si>
  <si>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</si>
  <si>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</si>
  <si>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</si>
  <si>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</si>
  <si>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</si>
  <si>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</si>
  <si>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</si>
  <si>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</si>
  <si>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</si>
  <si>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</si>
  <si>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</si>
  <si>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</si>
  <si>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</si>
  <si>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</si>
  <si>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</si>
  <si>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</si>
  <si>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</si>
  <si>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</si>
  <si>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</si>
  <si>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</si>
  <si>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</si>
  <si>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</si>
  <si>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</si>
  <si>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</si>
  <si>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</si>
  <si>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</si>
  <si>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</si>
  <si>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</si>
  <si>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</si>
  <si>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</si>
  <si>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</si>
  <si>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</si>
  <si>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</si>
  <si>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</si>
  <si>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</si>
  <si>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</si>
  <si>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</si>
  <si>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</si>
  <si>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</si>
  <si>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</si>
  <si>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</si>
  <si>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</si>
  <si>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</si>
  <si>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</si>
  <si>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</si>
  <si>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</si>
  <si>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</si>
  <si>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</si>
  <si>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</si>
  <si>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</si>
  <si>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</si>
  <si>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</si>
  <si>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</si>
  <si>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</si>
  <si>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</si>
  <si>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</si>
  <si>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</si>
  <si>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</si>
  <si>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</si>
  <si>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</si>
  <si>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</si>
  <si>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</si>
  <si>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</si>
  <si>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</si>
  <si>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</si>
  <si>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</si>
  <si>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</si>
  <si>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</si>
  <si>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</si>
  <si>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</si>
  <si>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</si>
  <si>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</si>
  <si>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</si>
  <si>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</si>
  <si>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</si>
  <si>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</si>
  <si>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</si>
  <si>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</si>
  <si>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</si>
  <si>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</si>
  <si>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</si>
  <si>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</si>
  <si>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</si>
  <si>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</si>
  <si>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</si>
  <si>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</si>
  <si>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</si>
  <si>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</si>
  <si>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</si>
  <si>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</si>
  <si>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</si>
  <si>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</si>
  <si>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</si>
  <si>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</si>
  <si>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</si>
  <si>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</si>
  <si>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</si>
  <si>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</si>
  <si>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　近年は横ばいである。
④　近年は横ばいである。
⑤　近年は横ばいである。
⑥　近年は横ばいである。
⑦　近年は減少傾向にある。
⑧　近年は横ばいである。
　以上のことから、経営は比較的安定しているといえる。しかし、農業集落排水は処理区域内人口が少なく有収水量も少ないため、汚水処理原価が高い傾向にあるといえる。</t>
    <rPh sb="57" eb="59">
      <t>ゲンショウ</t>
    </rPh>
    <rPh sb="59" eb="61">
      <t>ケイコウ</t>
    </rPh>
    <phoneticPr fontId="4"/>
  </si>
  <si>
    <t>　農業集落排水の管渠については、法定耐用年数が経過するまで期間があるため、計画的な更新が必要な時期は未定である。</t>
    <phoneticPr fontId="4"/>
  </si>
  <si>
    <t>　農業集落排水は類似団体に近い経営ができているといえる。今後は、より健全・効率的な経営のために汚水処理費の削減に努めることが必要である。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</si>
</sst>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7C-4F7D-83C2-56923A463BA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9C7C-4F7D-83C2-56923A463BA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33.33</c:v>
                </c:pt>
                <c:pt idx="1">
                  <c:v>33.07</c:v>
                </c:pt>
                <c:pt idx="2">
                  <c:v>32.28</c:v>
                </c:pt>
                <c:pt idx="3">
                  <c:v>34.39</c:v>
                </c:pt>
                <c:pt idx="4">
                  <c:v>29.89</c:v>
                </c:pt>
              </c:numCache>
            </c:numRef>
          </c:val>
          <c:extLst>
            <c:ext xmlns:c16="http://schemas.microsoft.com/office/drawing/2014/chart" uri="{C3380CC4-5D6E-409C-BE32-E72D297353CC}">
              <c16:uniqueId val="{00000000-302D-421A-8045-66852888B5C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302D-421A-8045-66852888B5C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92.7</c:v>
                </c:pt>
                <c:pt idx="1">
                  <c:v>93.66</c:v>
                </c:pt>
                <c:pt idx="2">
                  <c:v>95.88</c:v>
                </c:pt>
                <c:pt idx="3">
                  <c:v>95.56</c:v>
                </c:pt>
                <c:pt idx="4">
                  <c:v>95.59</c:v>
                </c:pt>
              </c:numCache>
            </c:numRef>
          </c:val>
          <c:extLst>
            <c:ext xmlns:c16="http://schemas.microsoft.com/office/drawing/2014/chart" uri="{C3380CC4-5D6E-409C-BE32-E72D297353CC}">
              <c16:uniqueId val="{00000000-BC73-47D4-84F9-EDC2FC9BB43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BC73-47D4-84F9-EDC2FC9BB43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98.15</c:v>
                </c:pt>
                <c:pt idx="1">
                  <c:v>86.79</c:v>
                </c:pt>
                <c:pt idx="2">
                  <c:v>104.51</c:v>
                </c:pt>
                <c:pt idx="3">
                  <c:v>75</c:v>
                </c:pt>
                <c:pt idx="4">
                  <c:v>100</c:v>
                </c:pt>
              </c:numCache>
            </c:numRef>
          </c:val>
          <c:extLst>
            <c:ext xmlns:c16="http://schemas.microsoft.com/office/drawing/2014/chart" uri="{C3380CC4-5D6E-409C-BE32-E72D297353CC}">
              <c16:uniqueId val="{00000000-AF1C-42FC-9CAC-36FB2EF25D2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1C-42FC-9CAC-36FB2EF25D2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4F-4639-A764-FE46FB46EBA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4F-4639-A764-FE46FB46EBA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68-4102-B9FF-BBD35027593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68-4102-B9FF-BBD35027593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75-4BB7-869D-FDCB9DB85A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75-4BB7-869D-FDCB9DB85A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11-4272-83F8-000E951903C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11-4272-83F8-000E951903C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ED-4D9C-8009-20B946D8E20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51ED-4D9C-8009-20B946D8E20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114.29</c:v>
                </c:pt>
                <c:pt idx="1">
                  <c:v>90.83</c:v>
                </c:pt>
                <c:pt idx="2">
                  <c:v>111.8</c:v>
                </c:pt>
                <c:pt idx="3">
                  <c:v>52.29</c:v>
                </c:pt>
                <c:pt idx="4">
                  <c:v>82.75</c:v>
                </c:pt>
              </c:numCache>
            </c:numRef>
          </c:val>
          <c:extLst>
            <c:ext xmlns:c16="http://schemas.microsoft.com/office/drawing/2014/chart" uri="{C3380CC4-5D6E-409C-BE32-E72D297353CC}">
              <c16:uniqueId val="{00000000-494B-4338-9116-D74734696FD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494B-4338-9116-D74734696FD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253.97</c:v>
                </c:pt>
                <c:pt idx="1">
                  <c:v>316.02999999999997</c:v>
                </c:pt>
                <c:pt idx="2">
                  <c:v>251.91</c:v>
                </c:pt>
                <c:pt idx="3">
                  <c:v>542.04999999999995</c:v>
                </c:pt>
                <c:pt idx="4">
                  <c:v>321.57</c:v>
                </c:pt>
              </c:numCache>
            </c:numRef>
          </c:val>
          <c:extLst>
            <c:ext xmlns:c16="http://schemas.microsoft.com/office/drawing/2014/chart" uri="{C3380CC4-5D6E-409C-BE32-E72D297353CC}">
              <c16:uniqueId val="{00000000-C39D-4C9A-9B30-E3070CEC84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C39D-4C9A-9B30-E3070CEC84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三島町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1380</v>
      </c>
      <c r="AM8" s="36"/>
      <c r="AN8" s="36"/>
      <c r="AO8" s="36"/>
      <c r="AP8" s="36"/>
      <c r="AQ8" s="36"/>
      <c r="AR8" s="36"/>
      <c r="AS8" s="36"/>
      <c r="AT8" s="37">
        <f>データ!T6</f>
        <v>90.81</v>
      </c>
      <c r="AU8" s="37"/>
      <c r="AV8" s="37"/>
      <c r="AW8" s="37"/>
      <c r="AX8" s="37"/>
      <c r="AY8" s="37"/>
      <c r="AZ8" s="37"/>
      <c r="BA8" s="37"/>
      <c r="BB8" s="37">
        <f>データ!U6</f>
        <v>15.2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33.159999999999997</v>
      </c>
      <c r="Q10" s="37"/>
      <c r="R10" s="37"/>
      <c r="S10" s="37"/>
      <c r="T10" s="37"/>
      <c r="U10" s="37"/>
      <c r="V10" s="37"/>
      <c r="W10" s="37">
        <f>データ!Q6</f>
        <v>100</v>
      </c>
      <c r="X10" s="37"/>
      <c r="Y10" s="37"/>
      <c r="Z10" s="37"/>
      <c r="AA10" s="37"/>
      <c r="AB10" s="37"/>
      <c r="AC10" s="37"/>
      <c r="AD10" s="36">
        <f>データ!R6</f>
        <v>5049</v>
      </c>
      <c r="AE10" s="36"/>
      <c r="AF10" s="36"/>
      <c r="AG10" s="36"/>
      <c r="AH10" s="36"/>
      <c r="AI10" s="36"/>
      <c r="AJ10" s="36"/>
      <c r="AK10" s="2"/>
      <c r="AL10" s="36">
        <f>データ!V6</f>
        <v>454</v>
      </c>
      <c r="AM10" s="36"/>
      <c r="AN10" s="36"/>
      <c r="AO10" s="36"/>
      <c r="AP10" s="36"/>
      <c r="AQ10" s="36"/>
      <c r="AR10" s="36"/>
      <c r="AS10" s="36"/>
      <c r="AT10" s="37">
        <f>データ!W6</f>
        <v>0.5</v>
      </c>
      <c r="AU10" s="37"/>
      <c r="AV10" s="37"/>
      <c r="AW10" s="37"/>
      <c r="AX10" s="37"/>
      <c r="AY10" s="37"/>
      <c r="AZ10" s="37"/>
      <c r="BA10" s="37"/>
      <c r="BB10" s="37">
        <f>データ!X6</f>
        <v>908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w2/6xZSdOGaNzG/dyEb2s3QyFDD0hle5FEQSwG69jMM5iqGouH8uQx/re8r0BbNKTeo1Eip8KuVOjQxBEi6/gw==" saltValue="meb8VSD/NjNxMwRnp8aOV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74446</v>
      </c>
      <c r="D6" s="19">
        <f t="shared" si="3"/>
        <v>47</v>
      </c>
      <c r="E6" s="19">
        <f t="shared" si="3"/>
        <v>17</v>
      </c>
      <c r="F6" s="19">
        <f t="shared" si="3"/>
        <v>5</v>
      </c>
      <c r="G6" s="19">
        <f t="shared" si="3"/>
        <v>0</v>
      </c>
      <c r="H6" s="19" t="str">
        <f t="shared" si="3"/>
        <v>福島県　三島町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33.159999999999997</v>
      </c>
      <c r="Q6" s="20">
        <f t="shared" si="3"/>
        <v>100</v>
      </c>
      <c r="R6" s="20">
        <f t="shared" si="3"/>
        <v>5049</v>
      </c>
      <c r="S6" s="20">
        <f t="shared" si="3"/>
        <v>1380</v>
      </c>
      <c r="T6" s="20">
        <f t="shared" si="3"/>
        <v>90.81</v>
      </c>
      <c r="U6" s="20">
        <f t="shared" si="3"/>
        <v>15.2</v>
      </c>
      <c r="V6" s="20">
        <f t="shared" si="3"/>
        <v>454</v>
      </c>
      <c r="W6" s="20">
        <f t="shared" si="3"/>
        <v>0.5</v>
      </c>
      <c r="X6" s="20">
        <f t="shared" si="3"/>
        <v>908</v>
      </c>
      <c r="Y6" s="21">
        <f>IF(Y7="",NA(),Y7)</f>
        <v>98.15</v>
      </c>
      <c r="Z6" s="21">
        <f t="shared" ref="Z6:AH6" si="4">IF(Z7="",NA(),Z7)</f>
        <v>86.79</v>
      </c>
      <c r="AA6" s="21">
        <f t="shared" si="4"/>
        <v>104.51</v>
      </c>
      <c r="AB6" s="21">
        <f t="shared" si="4"/>
        <v>75</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114.29</v>
      </c>
      <c r="BR6" s="21">
        <f t="shared" ref="BR6:BZ6" si="8">IF(BR7="",NA(),BR7)</f>
        <v>90.83</v>
      </c>
      <c r="BS6" s="21">
        <f t="shared" si="8"/>
        <v>111.8</v>
      </c>
      <c r="BT6" s="21">
        <f t="shared" si="8"/>
        <v>52.29</v>
      </c>
      <c r="BU6" s="21">
        <f t="shared" si="8"/>
        <v>82.75</v>
      </c>
      <c r="BV6" s="21">
        <f t="shared" si="8"/>
        <v>57.31</v>
      </c>
      <c r="BW6" s="21">
        <f t="shared" si="8"/>
        <v>57.08</v>
      </c>
      <c r="BX6" s="21">
        <f t="shared" si="8"/>
        <v>56.26</v>
      </c>
      <c r="BY6" s="21">
        <f t="shared" si="8"/>
        <v>52.94</v>
      </c>
      <c r="BZ6" s="21">
        <f t="shared" si="8"/>
        <v>52.05</v>
      </c>
      <c r="CA6" s="20" t="str">
        <f>IF(CA7="","",IF(CA7="-","【-】","【"&amp;SUBSTITUTE(TEXT(CA7,"#,##0.00"),"-","△")&amp;"】"))</f>
        <v>【56.93】</v>
      </c>
      <c r="CB6" s="21">
        <f>IF(CB7="",NA(),CB7)</f>
        <v>253.97</v>
      </c>
      <c r="CC6" s="21">
        <f t="shared" ref="CC6:CK6" si="9">IF(CC7="",NA(),CC7)</f>
        <v>316.02999999999997</v>
      </c>
      <c r="CD6" s="21">
        <f t="shared" si="9"/>
        <v>251.91</v>
      </c>
      <c r="CE6" s="21">
        <f t="shared" si="9"/>
        <v>542.04999999999995</v>
      </c>
      <c r="CF6" s="21">
        <f t="shared" si="9"/>
        <v>321.57</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33.33</v>
      </c>
      <c r="CN6" s="21">
        <f t="shared" ref="CN6:CV6" si="10">IF(CN7="",NA(),CN7)</f>
        <v>33.07</v>
      </c>
      <c r="CO6" s="21">
        <f t="shared" si="10"/>
        <v>32.28</v>
      </c>
      <c r="CP6" s="21">
        <f t="shared" si="10"/>
        <v>34.39</v>
      </c>
      <c r="CQ6" s="21">
        <f t="shared" si="10"/>
        <v>29.89</v>
      </c>
      <c r="CR6" s="21">
        <f t="shared" si="10"/>
        <v>50.14</v>
      </c>
      <c r="CS6" s="21">
        <f t="shared" si="10"/>
        <v>54.83</v>
      </c>
      <c r="CT6" s="21">
        <f t="shared" si="10"/>
        <v>66.53</v>
      </c>
      <c r="CU6" s="21">
        <f t="shared" si="10"/>
        <v>52.35</v>
      </c>
      <c r="CV6" s="21">
        <f t="shared" si="10"/>
        <v>46.25</v>
      </c>
      <c r="CW6" s="20" t="str">
        <f>IF(CW7="","",IF(CW7="-","【-】","【"&amp;SUBSTITUTE(TEXT(CW7,"#,##0.00"),"-","△")&amp;"】"))</f>
        <v>【49.87】</v>
      </c>
      <c r="CX6" s="21">
        <f>IF(CX7="",NA(),CX7)</f>
        <v>92.7</v>
      </c>
      <c r="CY6" s="21">
        <f t="shared" ref="CY6:DG6" si="11">IF(CY7="",NA(),CY7)</f>
        <v>93.66</v>
      </c>
      <c r="CZ6" s="21">
        <f t="shared" si="11"/>
        <v>95.88</v>
      </c>
      <c r="DA6" s="21">
        <f t="shared" si="11"/>
        <v>95.56</v>
      </c>
      <c r="DB6" s="21">
        <f t="shared" si="11"/>
        <v>95.59</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74446</v>
      </c>
      <c r="D7" s="23">
        <v>47</v>
      </c>
      <c r="E7" s="23">
        <v>17</v>
      </c>
      <c r="F7" s="23">
        <v>5</v>
      </c>
      <c r="G7" s="23">
        <v>0</v>
      </c>
      <c r="H7" s="23" t="s">
        <v>98</v>
      </c>
      <c r="I7" s="23" t="s">
        <v>99</v>
      </c>
      <c r="J7" s="23" t="s">
        <v>100</v>
      </c>
      <c r="K7" s="23" t="s">
        <v>101</v>
      </c>
      <c r="L7" s="23" t="s">
        <v>102</v>
      </c>
      <c r="M7" s="23" t="s">
        <v>103</v>
      </c>
      <c r="N7" s="24" t="s">
        <v>104</v>
      </c>
      <c r="O7" s="24" t="s">
        <v>105</v>
      </c>
      <c r="P7" s="24">
        <v>33.159999999999997</v>
      </c>
      <c r="Q7" s="24">
        <v>100</v>
      </c>
      <c r="R7" s="24">
        <v>5049</v>
      </c>
      <c r="S7" s="24">
        <v>1380</v>
      </c>
      <c r="T7" s="24">
        <v>90.81</v>
      </c>
      <c r="U7" s="24">
        <v>15.2</v>
      </c>
      <c r="V7" s="24">
        <v>454</v>
      </c>
      <c r="W7" s="24">
        <v>0.5</v>
      </c>
      <c r="X7" s="24">
        <v>908</v>
      </c>
      <c r="Y7" s="24">
        <v>98.15</v>
      </c>
      <c r="Z7" s="24">
        <v>86.79</v>
      </c>
      <c r="AA7" s="24">
        <v>104.51</v>
      </c>
      <c r="AB7" s="24">
        <v>75</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114.29</v>
      </c>
      <c r="BR7" s="24">
        <v>90.83</v>
      </c>
      <c r="BS7" s="24">
        <v>111.8</v>
      </c>
      <c r="BT7" s="24">
        <v>52.29</v>
      </c>
      <c r="BU7" s="24">
        <v>82.75</v>
      </c>
      <c r="BV7" s="24">
        <v>57.31</v>
      </c>
      <c r="BW7" s="24">
        <v>57.08</v>
      </c>
      <c r="BX7" s="24">
        <v>56.26</v>
      </c>
      <c r="BY7" s="24">
        <v>52.94</v>
      </c>
      <c r="BZ7" s="24">
        <v>52.05</v>
      </c>
      <c r="CA7" s="24">
        <v>56.93</v>
      </c>
      <c r="CB7" s="24">
        <v>253.97</v>
      </c>
      <c r="CC7" s="24">
        <v>316.02999999999997</v>
      </c>
      <c r="CD7" s="24">
        <v>251.91</v>
      </c>
      <c r="CE7" s="24">
        <v>542.04999999999995</v>
      </c>
      <c r="CF7" s="24">
        <v>321.57</v>
      </c>
      <c r="CG7" s="24">
        <v>273.52</v>
      </c>
      <c r="CH7" s="24">
        <v>274.99</v>
      </c>
      <c r="CI7" s="24">
        <v>282.08999999999997</v>
      </c>
      <c r="CJ7" s="24">
        <v>303.27999999999997</v>
      </c>
      <c r="CK7" s="24">
        <v>301.86</v>
      </c>
      <c r="CL7" s="24">
        <v>271.14999999999998</v>
      </c>
      <c r="CM7" s="24">
        <v>33.33</v>
      </c>
      <c r="CN7" s="24">
        <v>33.07</v>
      </c>
      <c r="CO7" s="24">
        <v>32.28</v>
      </c>
      <c r="CP7" s="24">
        <v>34.39</v>
      </c>
      <c r="CQ7" s="24">
        <v>29.89</v>
      </c>
      <c r="CR7" s="24">
        <v>50.14</v>
      </c>
      <c r="CS7" s="24">
        <v>54.83</v>
      </c>
      <c r="CT7" s="24">
        <v>66.53</v>
      </c>
      <c r="CU7" s="24">
        <v>52.35</v>
      </c>
      <c r="CV7" s="24">
        <v>46.25</v>
      </c>
      <c r="CW7" s="24">
        <v>49.87</v>
      </c>
      <c r="CX7" s="24">
        <v>92.7</v>
      </c>
      <c r="CY7" s="24">
        <v>93.66</v>
      </c>
      <c r="CZ7" s="24">
        <v>95.88</v>
      </c>
      <c r="DA7" s="24">
        <v>95.56</v>
      </c>
      <c r="DB7" s="24">
        <v>95.59</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