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23柳津町○\"/>
    </mc:Choice>
  </mc:AlternateContent>
  <workbookProtection workbookAlgorithmName="SHA-512" workbookHashValue="vDPU7g3TwIHpYy3eXitjo1/jM2HxVnunTb5mUOcYsCf9tH7lCJv6poo+dL3klOGE4ZzqW0mA2iVU8qgZkiZBgw==" workbookSaltValue="o8SEg73IsKUmpFnrWf/Fbw==" workbookSpinCount="100000" lockStructure="1"/>
  <bookViews>
    <workbookView xWindow="0" yWindow="0" windowWidth="23040" windowHeight="921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<sst xmlns="http://schemas.openxmlformats.org/spreadsheetml/2006/main" count="236" uniqueCount="118">
  <si>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</si>
  <si>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</si>
  <si>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</si>
  <si>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</si>
  <si>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</si>
  <si>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</si>
  <si>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</si>
  <si>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</si>
  <si>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</si>
  <si>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</si>
  <si>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</si>
  <si>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</si>
  <si>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</si>
  <si>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</si>
  <si>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</si>
  <si>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</si>
  <si>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</si>
  <si>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</si>
  <si>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</si>
  <si>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</si>
  <si>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</si>
  <si>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</si>
  <si>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</si>
  <si>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</si>
  <si>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</si>
  <si>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</si>
  <si>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</si>
  <si>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</si>
  <si>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</si>
  <si>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</si>
  <si>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</si>
  <si>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</si>
  <si>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</si>
  <si>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</si>
  <si>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</si>
  <si>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</si>
  <si>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</si>
  <si>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</si>
  <si>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</si>
  <si>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</si>
  <si>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</si>
  <si>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</si>
  <si>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</si>
  <si>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</si>
  <si>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</si>
  <si>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</si>
  <si>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</si>
  <si>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</si>
  <si>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</si>
  <si>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</si>
  <si>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</si>
  <si>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</si>
  <si>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</si>
  <si>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</si>
  <si>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</si>
  <si>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</si>
  <si>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</si>
  <si>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</si>
  <si>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</si>
  <si>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</si>
  <si>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</si>
  <si>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</si>
  <si>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</si>
  <si>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</si>
  <si>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</si>
  <si>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</si>
  <si>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</si>
  <si>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</si>
  <si>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</si>
  <si>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</si>
  <si>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</si>
  <si>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</si>
  <si>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</si>
  <si>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</si>
  <si>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</si>
  <si>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</si>
  <si>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</si>
  <si>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</si>
  <si>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</si>
  <si>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</si>
  <si>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</si>
  <si>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</si>
  <si>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</si>
  <si>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</si>
  <si>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</si>
  <si>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</si>
  <si>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</si>
  <si>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</si>
  <si>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</si>
  <si>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</si>
  <si>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</si>
  <si>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</si>
  <si>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</si>
  <si>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</si>
  <si>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</si>
  <si>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</si>
  <si>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</si>
  <si>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</si>
  <si>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</si>
  <si>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</si>
  <si>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</si>
  <si>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</si>
  <si>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</si>
  <si>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</si>
  <si>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</si>
  <si>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</si>
  <si>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</si>
  <si>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</si>
  <si>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</si>
  <si>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</si>
  <si>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</si>
  <si>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</si>
  <si>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</si>
  <si>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</si>
  <si>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</si>
  <si>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処理場に関しては、重要な機器の修繕及び更新に関しては終えているが、老朽化による軽微な故障や不具合が発生している。また、計装盤等の電気設備の機器更新が控えている。
　マンホールポンプ場に関しては、毎年計画的に修繕は行ってはいるが、今後も計画的に優先順位をつけて修繕を行っていく。
　管路施設に関しては、管路本管よりもマンホール本体及び鉄蓋に劣化が見られ始めたため計画的に交換していかなければならない。</t>
    <phoneticPr fontId="4"/>
  </si>
  <si>
    <t>　今後計装盤等の電気設備の更新やマンホール蓋等の多額の財源を必要とする更新が控えているため財源を確保するためにも、経営戦略の履行に努め未加入者の早期加入促進を図り、使用料の見直しを含め財源確保に努める。</t>
    <phoneticPr fontId="4"/>
  </si>
  <si>
    <t>　歳入のほとんどを一般会計繰入金に頼っているため、経費回収率も低く、汚水処理原価は高い数値となっている。水洗化率も類似団体よりも低く料金収入も少ないため、料金改定を行う必要がある。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</si>
</sst>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B7-4093-899E-A902CB2F401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2B7-4093-899E-A902CB2F401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39.229999999999997</c:v>
                </c:pt>
                <c:pt idx="1">
                  <c:v>36.619999999999997</c:v>
                </c:pt>
                <c:pt idx="2">
                  <c:v>38.619999999999997</c:v>
                </c:pt>
                <c:pt idx="3">
                  <c:v>38.31</c:v>
                </c:pt>
                <c:pt idx="4">
                  <c:v>20.62</c:v>
                </c:pt>
              </c:numCache>
            </c:numRef>
          </c:val>
          <c:extLst>
            <c:ext xmlns:c16="http://schemas.microsoft.com/office/drawing/2014/chart" uri="{C3380CC4-5D6E-409C-BE32-E72D297353CC}">
              <c16:uniqueId val="{00000000-54CA-465B-8D6E-B12CBBDD4D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54CA-465B-8D6E-B12CBBDD4D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65.430000000000007</c:v>
                </c:pt>
                <c:pt idx="1">
                  <c:v>60.69</c:v>
                </c:pt>
                <c:pt idx="2">
                  <c:v>64.569999999999993</c:v>
                </c:pt>
                <c:pt idx="3">
                  <c:v>65.290000000000006</c:v>
                </c:pt>
                <c:pt idx="4">
                  <c:v>65.150000000000006</c:v>
                </c:pt>
              </c:numCache>
            </c:numRef>
          </c:val>
          <c:extLst>
            <c:ext xmlns:c16="http://schemas.microsoft.com/office/drawing/2014/chart" uri="{C3380CC4-5D6E-409C-BE32-E72D297353CC}">
              <c16:uniqueId val="{00000000-306E-45B6-9F51-3AA3D1BC3BE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306E-45B6-9F51-3AA3D1BC3BE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101.04</c:v>
                </c:pt>
                <c:pt idx="1">
                  <c:v>103.2</c:v>
                </c:pt>
                <c:pt idx="2">
                  <c:v>100.24</c:v>
                </c:pt>
                <c:pt idx="3">
                  <c:v>97.69</c:v>
                </c:pt>
                <c:pt idx="4">
                  <c:v>104.89</c:v>
                </c:pt>
              </c:numCache>
            </c:numRef>
          </c:val>
          <c:extLst>
            <c:ext xmlns:c16="http://schemas.microsoft.com/office/drawing/2014/chart" uri="{C3380CC4-5D6E-409C-BE32-E72D297353CC}">
              <c16:uniqueId val="{00000000-2242-4E8D-AA8E-B8862E2B2F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42-4E8D-AA8E-B8862E2B2F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21-4C57-AF67-6FF4ECB1F2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21-4C57-AF67-6FF4ECB1F2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F4-4868-B4AA-4FE02ED1E35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F4-4868-B4AA-4FE02ED1E35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AC-47B7-A6F1-FA8170FE77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AC-47B7-A6F1-FA8170FE77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C3-4944-B2C5-650BDD85632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C3-4944-B2C5-650BDD85632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1787.42</c:v>
                </c:pt>
                <c:pt idx="1">
                  <c:v>1631.48</c:v>
                </c:pt>
                <c:pt idx="2">
                  <c:v>1454.77</c:v>
                </c:pt>
                <c:pt idx="3">
                  <c:v>1285.1600000000001</c:v>
                </c:pt>
                <c:pt idx="4">
                  <c:v>1339.04</c:v>
                </c:pt>
              </c:numCache>
            </c:numRef>
          </c:val>
          <c:extLst>
            <c:ext xmlns:c16="http://schemas.microsoft.com/office/drawing/2014/chart" uri="{C3380CC4-5D6E-409C-BE32-E72D297353CC}">
              <c16:uniqueId val="{00000000-C200-4DA3-8E5E-0BCD6B59F0A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C200-4DA3-8E5E-0BCD6B59F0A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50.53</c:v>
                </c:pt>
                <c:pt idx="1">
                  <c:v>42.12</c:v>
                </c:pt>
                <c:pt idx="2">
                  <c:v>35.049999999999997</c:v>
                </c:pt>
                <c:pt idx="3">
                  <c:v>37.39</c:v>
                </c:pt>
                <c:pt idx="4">
                  <c:v>49.26</c:v>
                </c:pt>
              </c:numCache>
            </c:numRef>
          </c:val>
          <c:extLst>
            <c:ext xmlns:c16="http://schemas.microsoft.com/office/drawing/2014/chart" uri="{C3380CC4-5D6E-409C-BE32-E72D297353CC}">
              <c16:uniqueId val="{00000000-B2F7-4160-BD21-AE0FA32E227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B2F7-4160-BD21-AE0FA32E227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387.76</c:v>
                </c:pt>
                <c:pt idx="1">
                  <c:v>491.72</c:v>
                </c:pt>
                <c:pt idx="2">
                  <c:v>575.85</c:v>
                </c:pt>
                <c:pt idx="3">
                  <c:v>547.37</c:v>
                </c:pt>
                <c:pt idx="4">
                  <c:v>408.92</c:v>
                </c:pt>
              </c:numCache>
            </c:numRef>
          </c:val>
          <c:extLst>
            <c:ext xmlns:c16="http://schemas.microsoft.com/office/drawing/2014/chart" uri="{C3380CC4-5D6E-409C-BE32-E72D297353CC}">
              <c16:uniqueId val="{00000000-56A1-459A-BFA8-B7F307B3042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6A1-459A-BFA8-B7F307B3042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36" zoomScaleNormal="136"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柳津町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2938</v>
      </c>
      <c r="AM8" s="36"/>
      <c r="AN8" s="36"/>
      <c r="AO8" s="36"/>
      <c r="AP8" s="36"/>
      <c r="AQ8" s="36"/>
      <c r="AR8" s="36"/>
      <c r="AS8" s="36"/>
      <c r="AT8" s="37">
        <f>データ!T6</f>
        <v>175.82</v>
      </c>
      <c r="AU8" s="37"/>
      <c r="AV8" s="37"/>
      <c r="AW8" s="37"/>
      <c r="AX8" s="37"/>
      <c r="AY8" s="37"/>
      <c r="AZ8" s="37"/>
      <c r="BA8" s="37"/>
      <c r="BB8" s="37">
        <f>データ!U6</f>
        <v>16.71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44.48</v>
      </c>
      <c r="Q10" s="37"/>
      <c r="R10" s="37"/>
      <c r="S10" s="37"/>
      <c r="T10" s="37"/>
      <c r="U10" s="37"/>
      <c r="V10" s="37"/>
      <c r="W10" s="37">
        <f>データ!Q6</f>
        <v>100</v>
      </c>
      <c r="X10" s="37"/>
      <c r="Y10" s="37"/>
      <c r="Z10" s="37"/>
      <c r="AA10" s="37"/>
      <c r="AB10" s="37"/>
      <c r="AC10" s="37"/>
      <c r="AD10" s="36">
        <f>データ!R6</f>
        <v>3300</v>
      </c>
      <c r="AE10" s="36"/>
      <c r="AF10" s="36"/>
      <c r="AG10" s="36"/>
      <c r="AH10" s="36"/>
      <c r="AI10" s="36"/>
      <c r="AJ10" s="36"/>
      <c r="AK10" s="2"/>
      <c r="AL10" s="36">
        <f>データ!V6</f>
        <v>1294</v>
      </c>
      <c r="AM10" s="36"/>
      <c r="AN10" s="36"/>
      <c r="AO10" s="36"/>
      <c r="AP10" s="36"/>
      <c r="AQ10" s="36"/>
      <c r="AR10" s="36"/>
      <c r="AS10" s="36"/>
      <c r="AT10" s="37">
        <f>データ!W6</f>
        <v>0.92</v>
      </c>
      <c r="AU10" s="37"/>
      <c r="AV10" s="37"/>
      <c r="AW10" s="37"/>
      <c r="AX10" s="37"/>
      <c r="AY10" s="37"/>
      <c r="AZ10" s="37"/>
      <c r="BA10" s="37"/>
      <c r="BB10" s="37">
        <f>データ!X6</f>
        <v>1406.52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43</v>
      </c>
      <c r="N86" s="12" t="s">
        <v>43</v>
      </c>
      <c r="O86" s="12" t="str">
        <f>データ!EO6</f>
        <v>【0.11】</v>
      </c>
    </row>
  </sheetData>
  <sheetProtection algorithmName="SHA-512" hashValue="GxZYM/0wZ71cZutDvrLjCLP6aaSyKc+s4tZl2KOwg1DpUWMYtmq/SaFnexdVsO6m1TBCoRPO1LpqNcSg2GBz0A==" saltValue="LVcgAXq14VN8Z1u+QH/e3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74233</v>
      </c>
      <c r="D6" s="19">
        <f t="shared" si="3"/>
        <v>47</v>
      </c>
      <c r="E6" s="19">
        <f t="shared" si="3"/>
        <v>17</v>
      </c>
      <c r="F6" s="19">
        <f t="shared" si="3"/>
        <v>4</v>
      </c>
      <c r="G6" s="19">
        <f t="shared" si="3"/>
        <v>0</v>
      </c>
      <c r="H6" s="19" t="str">
        <f t="shared" si="3"/>
        <v>福島県　柳津町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44.48</v>
      </c>
      <c r="Q6" s="20">
        <f t="shared" si="3"/>
        <v>100</v>
      </c>
      <c r="R6" s="20">
        <f t="shared" si="3"/>
        <v>3300</v>
      </c>
      <c r="S6" s="20">
        <f t="shared" si="3"/>
        <v>2938</v>
      </c>
      <c r="T6" s="20">
        <f t="shared" si="3"/>
        <v>175.82</v>
      </c>
      <c r="U6" s="20">
        <f t="shared" si="3"/>
        <v>16.71</v>
      </c>
      <c r="V6" s="20">
        <f t="shared" si="3"/>
        <v>1294</v>
      </c>
      <c r="W6" s="20">
        <f t="shared" si="3"/>
        <v>0.92</v>
      </c>
      <c r="X6" s="20">
        <f t="shared" si="3"/>
        <v>1406.52</v>
      </c>
      <c r="Y6" s="21">
        <f>IF(Y7="",NA(),Y7)</f>
        <v>101.04</v>
      </c>
      <c r="Z6" s="21">
        <f t="shared" ref="Z6:AH6" si="4">IF(Z7="",NA(),Z7)</f>
        <v>103.2</v>
      </c>
      <c r="AA6" s="21">
        <f t="shared" si="4"/>
        <v>100.24</v>
      </c>
      <c r="AB6" s="21">
        <f t="shared" si="4"/>
        <v>97.69</v>
      </c>
      <c r="AC6" s="21">
        <f t="shared" si="4"/>
        <v>104.89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1787.42</v>
      </c>
      <c r="BG6" s="21">
        <f t="shared" ref="BG6:BO6" si="7">IF(BG7="",NA(),BG7)</f>
        <v>1631.48</v>
      </c>
      <c r="BH6" s="21">
        <f t="shared" si="7"/>
        <v>1454.77</v>
      </c>
      <c r="BI6" s="21">
        <f t="shared" si="7"/>
        <v>1285.1600000000001</v>
      </c>
      <c r="BJ6" s="21">
        <f t="shared" si="7"/>
        <v>1339.04</v>
      </c>
      <c r="BK6" s="21">
        <f t="shared" si="7"/>
        <v>1206.79</v>
      </c>
      <c r="BL6" s="21">
        <f t="shared" si="7"/>
        <v>1258.43</v>
      </c>
      <c r="BM6" s="21">
        <f t="shared" si="7"/>
        <v>1163.75</v>
      </c>
      <c r="BN6" s="21">
        <f t="shared" si="7"/>
        <v>1195.47</v>
      </c>
      <c r="BO6" s="21">
        <f t="shared" si="7"/>
        <v>1168.69</v>
      </c>
      <c r="BP6" s="20" t="str">
        <f>IF(BP7="","",IF(BP7="-","【-】","【"&amp;SUBSTITUTE(TEXT(BP7,"#,##0.00"),"-","△")&amp;"】"))</f>
        <v>【1,156.82】</v>
      </c>
      <c r="BQ6" s="21">
        <f>IF(BQ7="",NA(),BQ7)</f>
        <v>50.53</v>
      </c>
      <c r="BR6" s="21">
        <f t="shared" ref="BR6:BZ6" si="8">IF(BR7="",NA(),BR7)</f>
        <v>42.12</v>
      </c>
      <c r="BS6" s="21">
        <f t="shared" si="8"/>
        <v>35.049999999999997</v>
      </c>
      <c r="BT6" s="21">
        <f t="shared" si="8"/>
        <v>37.39</v>
      </c>
      <c r="BU6" s="21">
        <f t="shared" si="8"/>
        <v>49.26</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387.76</v>
      </c>
      <c r="CC6" s="21">
        <f t="shared" ref="CC6:CK6" si="9">IF(CC7="",NA(),CC7)</f>
        <v>491.72</v>
      </c>
      <c r="CD6" s="21">
        <f t="shared" si="9"/>
        <v>575.85</v>
      </c>
      <c r="CE6" s="21">
        <f t="shared" si="9"/>
        <v>547.37</v>
      </c>
      <c r="CF6" s="21">
        <f t="shared" si="9"/>
        <v>408.92</v>
      </c>
      <c r="CG6" s="21">
        <f t="shared" si="9"/>
        <v>228.47</v>
      </c>
      <c r="CH6" s="21">
        <f t="shared" si="9"/>
        <v>224.88</v>
      </c>
      <c r="CI6" s="21">
        <f t="shared" si="9"/>
        <v>228.64</v>
      </c>
      <c r="CJ6" s="21">
        <f t="shared" si="9"/>
        <v>239.46</v>
      </c>
      <c r="CK6" s="21">
        <f t="shared" si="9"/>
        <v>233.15</v>
      </c>
      <c r="CL6" s="20" t="str">
        <f>IF(CL7="","",IF(CL7="-","【-】","【"&amp;SUBSTITUTE(TEXT(CL7,"#,##0.00"),"-","△")&amp;"】"))</f>
        <v>【215.73】</v>
      </c>
      <c r="CM6" s="21">
        <f>IF(CM7="",NA(),CM7)</f>
        <v>39.229999999999997</v>
      </c>
      <c r="CN6" s="21">
        <f t="shared" ref="CN6:CV6" si="10">IF(CN7="",NA(),CN7)</f>
        <v>36.619999999999997</v>
      </c>
      <c r="CO6" s="21">
        <f t="shared" si="10"/>
        <v>38.619999999999997</v>
      </c>
      <c r="CP6" s="21">
        <f t="shared" si="10"/>
        <v>38.31</v>
      </c>
      <c r="CQ6" s="21">
        <f t="shared" si="10"/>
        <v>20.62</v>
      </c>
      <c r="CR6" s="21">
        <f t="shared" si="10"/>
        <v>42.47</v>
      </c>
      <c r="CS6" s="21">
        <f t="shared" si="10"/>
        <v>42.4</v>
      </c>
      <c r="CT6" s="21">
        <f t="shared" si="10"/>
        <v>42.28</v>
      </c>
      <c r="CU6" s="21">
        <f t="shared" si="10"/>
        <v>41.06</v>
      </c>
      <c r="CV6" s="21">
        <f t="shared" si="10"/>
        <v>42.09</v>
      </c>
      <c r="CW6" s="20" t="str">
        <f>IF(CW7="","",IF(CW7="-","【-】","【"&amp;SUBSTITUTE(TEXT(CW7,"#,##0.00"),"-","△")&amp;"】"))</f>
        <v>【43.28】</v>
      </c>
      <c r="CX6" s="21">
        <f>IF(CX7="",NA(),CX7)</f>
        <v>65.430000000000007</v>
      </c>
      <c r="CY6" s="21">
        <f t="shared" ref="CY6:DG6" si="11">IF(CY7="",NA(),CY7)</f>
        <v>60.69</v>
      </c>
      <c r="CZ6" s="21">
        <f t="shared" si="11"/>
        <v>64.569999999999993</v>
      </c>
      <c r="DA6" s="21">
        <f t="shared" si="11"/>
        <v>65.290000000000006</v>
      </c>
      <c r="DB6" s="21">
        <f t="shared" si="11"/>
        <v>65.150000000000006</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74233</v>
      </c>
      <c r="D7" s="23">
        <v>47</v>
      </c>
      <c r="E7" s="23">
        <v>17</v>
      </c>
      <c r="F7" s="23">
        <v>4</v>
      </c>
      <c r="G7" s="23">
        <v>0</v>
      </c>
      <c r="H7" s="23" t="s">
        <v>96</v>
      </c>
      <c r="I7" s="23" t="s">
        <v>97</v>
      </c>
      <c r="J7" s="23" t="s">
        <v>98</v>
      </c>
      <c r="K7" s="23" t="s">
        <v>99</v>
      </c>
      <c r="L7" s="23" t="s">
        <v>100</v>
      </c>
      <c r="M7" s="23" t="s">
        <v>101</v>
      </c>
      <c r="N7" s="24" t="s">
        <v>102</v>
      </c>
      <c r="O7" s="24" t="s">
        <v>103</v>
      </c>
      <c r="P7" s="24">
        <v>44.48</v>
      </c>
      <c r="Q7" s="24">
        <v>100</v>
      </c>
      <c r="R7" s="24">
        <v>3300</v>
      </c>
      <c r="S7" s="24">
        <v>2938</v>
      </c>
      <c r="T7" s="24">
        <v>175.82</v>
      </c>
      <c r="U7" s="24">
        <v>16.71</v>
      </c>
      <c r="V7" s="24">
        <v>1294</v>
      </c>
      <c r="W7" s="24">
        <v>0.92</v>
      </c>
      <c r="X7" s="24">
        <v>1406.52</v>
      </c>
      <c r="Y7" s="24">
        <v>101.04</v>
      </c>
      <c r="Z7" s="24">
        <v>103.2</v>
      </c>
      <c r="AA7" s="24">
        <v>100.24</v>
      </c>
      <c r="AB7" s="24">
        <v>97.69</v>
      </c>
      <c r="AC7" s="24">
        <v>104.89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1787.42</v>
      </c>
      <c r="BG7" s="24">
        <v>1631.48</v>
      </c>
      <c r="BH7" s="24">
        <v>1454.77</v>
      </c>
      <c r="BI7" s="24">
        <v>1285.1600000000001</v>
      </c>
      <c r="BJ7" s="24">
        <v>1339.04</v>
      </c>
      <c r="BK7" s="24">
        <v>1206.79</v>
      </c>
      <c r="BL7" s="24">
        <v>1258.43</v>
      </c>
      <c r="BM7" s="24">
        <v>1163.75</v>
      </c>
      <c r="BN7" s="24">
        <v>1195.47</v>
      </c>
      <c r="BO7" s="24">
        <v>1168.69</v>
      </c>
      <c r="BP7" s="24">
        <v>1156.82</v>
      </c>
      <c r="BQ7" s="24">
        <v>50.53</v>
      </c>
      <c r="BR7" s="24">
        <v>42.12</v>
      </c>
      <c r="BS7" s="24">
        <v>35.049999999999997</v>
      </c>
      <c r="BT7" s="24">
        <v>37.39</v>
      </c>
      <c r="BU7" s="24">
        <v>49.26</v>
      </c>
      <c r="BV7" s="24">
        <v>71.84</v>
      </c>
      <c r="BW7" s="24">
        <v>73.36</v>
      </c>
      <c r="BX7" s="24">
        <v>72.599999999999994</v>
      </c>
      <c r="BY7" s="24">
        <v>69.430000000000007</v>
      </c>
      <c r="BZ7" s="24">
        <v>70.709999999999994</v>
      </c>
      <c r="CA7" s="24">
        <v>75.33</v>
      </c>
      <c r="CB7" s="24">
        <v>387.76</v>
      </c>
      <c r="CC7" s="24">
        <v>491.72</v>
      </c>
      <c r="CD7" s="24">
        <v>575.85</v>
      </c>
      <c r="CE7" s="24">
        <v>547.37</v>
      </c>
      <c r="CF7" s="24">
        <v>408.92</v>
      </c>
      <c r="CG7" s="24">
        <v>228.47</v>
      </c>
      <c r="CH7" s="24">
        <v>224.88</v>
      </c>
      <c r="CI7" s="24">
        <v>228.64</v>
      </c>
      <c r="CJ7" s="24">
        <v>239.46</v>
      </c>
      <c r="CK7" s="24">
        <v>233.15</v>
      </c>
      <c r="CL7" s="24">
        <v>215.73</v>
      </c>
      <c r="CM7" s="24">
        <v>39.229999999999997</v>
      </c>
      <c r="CN7" s="24">
        <v>36.619999999999997</v>
      </c>
      <c r="CO7" s="24">
        <v>38.619999999999997</v>
      </c>
      <c r="CP7" s="24">
        <v>38.31</v>
      </c>
      <c r="CQ7" s="24">
        <v>20.62</v>
      </c>
      <c r="CR7" s="24">
        <v>42.47</v>
      </c>
      <c r="CS7" s="24">
        <v>42.4</v>
      </c>
      <c r="CT7" s="24">
        <v>42.28</v>
      </c>
      <c r="CU7" s="24">
        <v>41.06</v>
      </c>
      <c r="CV7" s="24">
        <v>42.09</v>
      </c>
      <c r="CW7" s="24">
        <v>43.28</v>
      </c>
      <c r="CX7" s="24">
        <v>65.430000000000007</v>
      </c>
      <c r="CY7" s="24">
        <v>60.69</v>
      </c>
      <c r="CZ7" s="24">
        <v>64.569999999999993</v>
      </c>
      <c r="DA7" s="24">
        <v>65.290000000000006</v>
      </c>
      <c r="DB7" s="24">
        <v>65.150000000000006</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113</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2025-02-04T00:49:27Z</cp:lastPrinted>
  <dcterms:created xsi:type="dcterms:W3CDTF">2025-01-24T07:30:37Z</dcterms:created>
  <dcterms:modified xsi:type="dcterms:W3CDTF">2025-03-04T06:22:08Z</dcterms:modified>
  <cp:category/>
</cp:coreProperties>
</file>