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20.20.13\data\01文書\Ｈ建設\04上下水道\〇調査照会\R6\R7.2.5公営企業に係る経営比較分析表（令和5年度決算）の分析等について\回答用\"/>
    </mc:Choice>
  </mc:AlternateContent>
  <xr:revisionPtr revIDLastSave="0" documentId="13_ncr:1_{3BF29220-CBC4-4B68-B56C-F460B9EF5AD8}" xr6:coauthVersionLast="47" xr6:coauthVersionMax="47" xr10:uidLastSave="{00000000-0000-0000-0000-000000000000}"/>
  <workbookProtection workbookAlgorithmName="SHA-512" workbookHashValue="YONwgmCENZm6zPm+ArYBxeEtap+lUPlsWtq2awQ2bdAQGInlfPB1nKUHWpAHukHOZg2beU/gMksvek6VAfwygQ==" workbookSaltValue="+2njn2xHJIZgb63uvCsJBQ==" workbookSpinCount="100000" lockStructure="1"/>
  <bookViews>
    <workbookView xWindow="-108" yWindow="-108" windowWidth="23256" windowHeight="12456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6" i="4"/>
  <c r="J86" i="4"/>
  <c r="I86" i="4"/>
  <c r="H86" i="4"/>
  <c r="E86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<sst xmlns="http://schemas.openxmlformats.org/spreadsheetml/2006/main" count="236" uniqueCount="119">
  <si>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</si>
  <si>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</si>
  <si>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</si>
  <si>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</si>
  <si>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</si>
  <si>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</si>
  <si>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</si>
  <si>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</si>
  <si>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</si>
  <si>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</si>
  <si>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</si>
  <si>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</si>
  <si>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</si>
  <si>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</si>
  <si>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</si>
  <si>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</si>
  <si>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</si>
  <si>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</si>
  <si>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</si>
  <si>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</si>
  <si>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</si>
  <si>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</si>
  <si>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</si>
  <si>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</si>
  <si>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</si>
  <si>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</si>
  <si>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</si>
  <si>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</si>
  <si>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</si>
  <si>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</si>
  <si>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</si>
  <si>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</si>
  <si>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</si>
  <si>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</si>
  <si>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</si>
  <si>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</si>
  <si>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</si>
  <si>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</si>
  <si>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</si>
  <si>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</si>
  <si>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</si>
  <si>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</si>
  <si>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</si>
  <si>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</si>
  <si>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</si>
  <si>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</si>
  <si>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</si>
  <si>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</si>
  <si>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</si>
  <si>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</si>
  <si>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</si>
  <si>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</si>
  <si>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</si>
  <si>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</si>
  <si>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</si>
  <si>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</si>
  <si>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</si>
  <si>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</si>
  <si>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</si>
  <si>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</si>
  <si>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</si>
  <si>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</si>
  <si>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</si>
  <si>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</si>
  <si>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</si>
  <si>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</si>
  <si>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</si>
  <si>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</si>
  <si>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</si>
  <si>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</si>
  <si>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</si>
  <si>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</si>
  <si>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</si>
  <si>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</si>
  <si>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</si>
  <si>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</si>
  <si>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</si>
  <si>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</si>
  <si>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</si>
  <si>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</si>
  <si>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</si>
  <si>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</si>
  <si>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</si>
  <si>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</si>
  <si>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</si>
  <si>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</si>
  <si>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</si>
  <si>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</si>
  <si>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</si>
  <si>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</si>
  <si>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</si>
  <si>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</si>
  <si>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</si>
  <si>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</si>
  <si>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</si>
  <si>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</si>
  <si>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</si>
  <si>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</si>
  <si>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湯川村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</si>
  <si>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</si>
  <si>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</si>
  <si>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</si>
  <si>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</si>
  <si>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</si>
  <si>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</si>
  <si>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</si>
  <si>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</si>
  <si>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</si>
  <si>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</si>
  <si>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</si>
  <si>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</si>
  <si>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</si>
  <si>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</si>
  <si>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</si>
  <si>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</si>
  <si>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</si>
  <si>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現在、大規模な管渠の改築修繕はないが、供用開始から20年以上経過し、今後、老朽化が進行する状況にある。処理施設の設備（機械設備や電気設備など）更新費用が増加することが予想されるため、計画的な維持管理を図らなければならない。</t>
    <rPh sb="11" eb="13">
      <t>カイチク</t>
    </rPh>
    <rPh sb="29" eb="31">
      <t>イジョウ</t>
    </rPh>
    <rPh sb="60" eb="62">
      <t>キカイ</t>
    </rPh>
    <phoneticPr fontId="4"/>
  </si>
  <si>
    <t>　施設利用率は減少傾向であり、今後の老朽化による設備更新投資も増加することが予想され、経営の健全性・効率性に対してさらなる努力が求められる。
　また、人口減少による収益の低下も予想され、収益的収支比率の上昇は見込みにくいため、適切な施設規模に応じた経営改善を図っていく必要がある。</t>
    <phoneticPr fontId="4"/>
  </si>
  <si>
    <t>　経営の健全性について、収益的収支比率が74.64％、経費回収率が68.16％であり、使用料収入以外の収入に依存している傾向にある。
　効率性については、汚水処理原価が前年度から減少し、経費回収率が増加したが、さらなる効率化を図る必要がある。
　施設利用率は、類似団体平均値と比較し同程度であるが、処理区域内人口が減少傾向にあることから、使用規模に比べ施設が過大スペックとなっている現状にある。</t>
    <rPh sb="89" eb="91">
      <t>ゲンショウ</t>
    </rPh>
    <rPh sb="99" eb="101">
      <t>ゾウカ</t>
    </rPh>
    <rPh sb="138" eb="140">
      <t>ヒカク</t>
    </rPh>
    <rPh sb="141" eb="144">
      <t>ドウテイド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</si>
</sst>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4-4C14-B6FE-573DACE94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0.25</c:v>
                </c:pt>
                <c:pt idx="2">
                  <c:v>0.05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4-4C14-B6FE-573DACE94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47.09</c:v>
                </c:pt>
                <c:pt idx="1">
                  <c:v>49.1</c:v>
                </c:pt>
                <c:pt idx="2">
                  <c:v>47.76</c:v>
                </c:pt>
                <c:pt idx="3">
                  <c:v>47.76</c:v>
                </c:pt>
                <c:pt idx="4">
                  <c:v>46.86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B-496A-93CE-2D138DB69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50.14</c:v>
                </c:pt>
                <c:pt idx="1">
                  <c:v>54.83</c:v>
                </c:pt>
                <c:pt idx="2">
                  <c:v>66.53</c:v>
                </c:pt>
                <c:pt idx="3">
                  <c:v>52.35</c:v>
                </c:pt>
                <c:pt idx="4">
                  <c:v>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B-496A-93CE-2D138DB69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88.5</c:v>
                </c:pt>
                <c:pt idx="1">
                  <c:v>88.99</c:v>
                </c:pt>
                <c:pt idx="2">
                  <c:v>89.47</c:v>
                </c:pt>
                <c:pt idx="3">
                  <c:v>78.02</c:v>
                </c:pt>
                <c:pt idx="4">
                  <c:v>78.34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5-49F0-95E6-515CF425F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84.98</c:v>
                </c:pt>
                <c:pt idx="1">
                  <c:v>84.7</c:v>
                </c:pt>
                <c:pt idx="2">
                  <c:v>84.67</c:v>
                </c:pt>
                <c:pt idx="3">
                  <c:v>84.39</c:v>
                </c:pt>
                <c:pt idx="4">
                  <c:v>83.96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5-49F0-95E6-515CF425F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46.31</c:v>
                </c:pt>
                <c:pt idx="1">
                  <c:v>45.75</c:v>
                </c:pt>
                <c:pt idx="2">
                  <c:v>56.83</c:v>
                </c:pt>
                <c:pt idx="3">
                  <c:v>50.53</c:v>
                </c:pt>
                <c:pt idx="4">
                  <c:v>74.64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B-4377-9091-F0A09A6A4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B-4377-9091-F0A09A6A4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7-4D02-8352-5A6D0246E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7-4D02-8352-5A6D0246E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9-481D-BBD9-C7508F25B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9-481D-BBD9-C7508F25B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F-4B71-9CD7-0273C0D85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F-4B71-9CD7-0273C0D85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C4-491F-8619-61CE436B5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4-491F-8619-61CE436B5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4-492F-966B-1550970DB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826.83</c:v>
                </c:pt>
                <c:pt idx="1">
                  <c:v>867.83</c:v>
                </c:pt>
                <c:pt idx="2">
                  <c:v>791.76</c:v>
                </c:pt>
                <c:pt idx="3">
                  <c:v>900.82</c:v>
                </c:pt>
                <c:pt idx="4">
                  <c:v>839.21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4-492F-966B-1550970DB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94.21</c:v>
                </c:pt>
                <c:pt idx="1">
                  <c:v>94.27</c:v>
                </c:pt>
                <c:pt idx="2">
                  <c:v>79.680000000000007</c:v>
                </c:pt>
                <c:pt idx="3">
                  <c:v>61.48</c:v>
                </c:pt>
                <c:pt idx="4">
                  <c:v>68.16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6-4664-969D-420636BF5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57.31</c:v>
                </c:pt>
                <c:pt idx="1">
                  <c:v>57.08</c:v>
                </c:pt>
                <c:pt idx="2">
                  <c:v>56.26</c:v>
                </c:pt>
                <c:pt idx="3">
                  <c:v>52.94</c:v>
                </c:pt>
                <c:pt idx="4">
                  <c:v>52.05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6-4664-969D-420636BF5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229.11</c:v>
                </c:pt>
                <c:pt idx="1">
                  <c:v>230.48</c:v>
                </c:pt>
                <c:pt idx="2">
                  <c:v>272.10000000000002</c:v>
                </c:pt>
                <c:pt idx="3">
                  <c:v>352.98</c:v>
                </c:pt>
                <c:pt idx="4">
                  <c:v>314.14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E-49CC-BC89-6A966CB0F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273.52</c:v>
                </c:pt>
                <c:pt idx="1">
                  <c:v>274.99</c:v>
                </c:pt>
                <c:pt idx="2">
                  <c:v>282.08999999999997</c:v>
                </c:pt>
                <c:pt idx="3">
                  <c:v>303.27999999999997</c:v>
                </c:pt>
                <c:pt idx="4">
                  <c:v>301.86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E-49CC-BC89-6A966CB0F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G2" zoomScaleNormal="100" workbookViewId="0">
      <selection activeCell="BL45" sqref="BL45:BZ46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福島県　湯川村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4" t="str">
        <f>データ!I6</f>
        <v>法非適用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農業集落排水</v>
      </c>
      <c r="Q8" s="34"/>
      <c r="R8" s="34"/>
      <c r="S8" s="34"/>
      <c r="T8" s="34"/>
      <c r="U8" s="34"/>
      <c r="V8" s="34"/>
      <c r="W8" s="34" t="str">
        <f>データ!L6</f>
        <v>F2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3050</v>
      </c>
      <c r="AM8" s="36"/>
      <c r="AN8" s="36"/>
      <c r="AO8" s="36"/>
      <c r="AP8" s="36"/>
      <c r="AQ8" s="36"/>
      <c r="AR8" s="36"/>
      <c r="AS8" s="36"/>
      <c r="AT8" s="37">
        <f>データ!T6</f>
        <v>16.37</v>
      </c>
      <c r="AU8" s="37"/>
      <c r="AV8" s="37"/>
      <c r="AW8" s="37"/>
      <c r="AX8" s="37"/>
      <c r="AY8" s="37"/>
      <c r="AZ8" s="37"/>
      <c r="BA8" s="37"/>
      <c r="BB8" s="37">
        <f>データ!U6</f>
        <v>186.32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 t="str">
        <f>データ!O6</f>
        <v>該当数値なし</v>
      </c>
      <c r="J10" s="37"/>
      <c r="K10" s="37"/>
      <c r="L10" s="37"/>
      <c r="M10" s="37"/>
      <c r="N10" s="37"/>
      <c r="O10" s="37"/>
      <c r="P10" s="37">
        <f>データ!P6</f>
        <v>37.46</v>
      </c>
      <c r="Q10" s="37"/>
      <c r="R10" s="37"/>
      <c r="S10" s="37"/>
      <c r="T10" s="37"/>
      <c r="U10" s="37"/>
      <c r="V10" s="37"/>
      <c r="W10" s="37">
        <f>データ!Q6</f>
        <v>99.61</v>
      </c>
      <c r="X10" s="37"/>
      <c r="Y10" s="37"/>
      <c r="Z10" s="37"/>
      <c r="AA10" s="37"/>
      <c r="AB10" s="37"/>
      <c r="AC10" s="37"/>
      <c r="AD10" s="36">
        <f>データ!R6</f>
        <v>3960</v>
      </c>
      <c r="AE10" s="36"/>
      <c r="AF10" s="36"/>
      <c r="AG10" s="36"/>
      <c r="AH10" s="36"/>
      <c r="AI10" s="36"/>
      <c r="AJ10" s="36"/>
      <c r="AK10" s="2"/>
      <c r="AL10" s="36">
        <f>データ!V6</f>
        <v>1131</v>
      </c>
      <c r="AM10" s="36"/>
      <c r="AN10" s="36"/>
      <c r="AO10" s="36"/>
      <c r="AP10" s="36"/>
      <c r="AQ10" s="36"/>
      <c r="AR10" s="36"/>
      <c r="AS10" s="36"/>
      <c r="AT10" s="37">
        <f>データ!W6</f>
        <v>0.67</v>
      </c>
      <c r="AU10" s="37"/>
      <c r="AV10" s="37"/>
      <c r="AW10" s="37"/>
      <c r="AX10" s="37"/>
      <c r="AY10" s="37"/>
      <c r="AZ10" s="37"/>
      <c r="BA10" s="37"/>
      <c r="BB10" s="37">
        <f>データ!X6</f>
        <v>1688.06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118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116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117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【785.10】</v>
      </c>
      <c r="I86" s="12" t="str">
        <f>データ!CA6</f>
        <v>【56.93】</v>
      </c>
      <c r="J86" s="12" t="str">
        <f>データ!CL6</f>
        <v>【271.15】</v>
      </c>
      <c r="K86" s="12" t="str">
        <f>データ!CW6</f>
        <v>【49.87】</v>
      </c>
      <c r="L86" s="12" t="str">
        <f>データ!DH6</f>
        <v>【87.54】</v>
      </c>
      <c r="M86" s="12" t="s">
        <v>44</v>
      </c>
      <c r="N86" s="12" t="s">
        <v>44</v>
      </c>
      <c r="O86" s="12" t="str">
        <f>データ!EO6</f>
        <v>【0.02】</v>
      </c>
    </row>
  </sheetData>
  <sheetProtection algorithmName="SHA-512" hashValue="YvMLQnfLusVFWU/XjoZBxFKQXeQ3086ausoMLNRXwjMWANsDl0G4/+oSvZqcB8IhgKnH2scFlqXN7YIPUob0dA==" saltValue="jinq8Eiyf7cAuxKwXcKb6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2" t="s">
        <v>54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55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56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2">
      <c r="A4" s="14" t="s">
        <v>57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58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59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60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61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63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64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65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66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67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68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2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2">
      <c r="A6" s="14" t="s">
        <v>97</v>
      </c>
      <c r="B6" s="19">
        <f>B7</f>
        <v>2023</v>
      </c>
      <c r="C6" s="19">
        <f t="shared" ref="C6:X6" si="3">C7</f>
        <v>74225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福島県　湯川村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37.46</v>
      </c>
      <c r="Q6" s="20">
        <f t="shared" si="3"/>
        <v>99.61</v>
      </c>
      <c r="R6" s="20">
        <f t="shared" si="3"/>
        <v>3960</v>
      </c>
      <c r="S6" s="20">
        <f t="shared" si="3"/>
        <v>3050</v>
      </c>
      <c r="T6" s="20">
        <f t="shared" si="3"/>
        <v>16.37</v>
      </c>
      <c r="U6" s="20">
        <f t="shared" si="3"/>
        <v>186.32</v>
      </c>
      <c r="V6" s="20">
        <f t="shared" si="3"/>
        <v>1131</v>
      </c>
      <c r="W6" s="20">
        <f t="shared" si="3"/>
        <v>0.67</v>
      </c>
      <c r="X6" s="20">
        <f t="shared" si="3"/>
        <v>1688.06</v>
      </c>
      <c r="Y6" s="21">
        <f>IF(Y7="",NA(),Y7)</f>
        <v>46.31</v>
      </c>
      <c r="Z6" s="21">
        <f t="shared" ref="Z6:AH6" si="4">IF(Z7="",NA(),Z7)</f>
        <v>45.75</v>
      </c>
      <c r="AA6" s="21">
        <f t="shared" si="4"/>
        <v>56.83</v>
      </c>
      <c r="AB6" s="21">
        <f t="shared" si="4"/>
        <v>50.53</v>
      </c>
      <c r="AC6" s="21">
        <f t="shared" si="4"/>
        <v>74.64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826.83</v>
      </c>
      <c r="BL6" s="21">
        <f t="shared" si="7"/>
        <v>867.83</v>
      </c>
      <c r="BM6" s="21">
        <f t="shared" si="7"/>
        <v>791.76</v>
      </c>
      <c r="BN6" s="21">
        <f t="shared" si="7"/>
        <v>900.82</v>
      </c>
      <c r="BO6" s="21">
        <f t="shared" si="7"/>
        <v>839.21</v>
      </c>
      <c r="BP6" s="20" t="str">
        <f>IF(BP7="","",IF(BP7="-","【-】","【"&amp;SUBSTITUTE(TEXT(BP7,"#,##0.00"),"-","△")&amp;"】"))</f>
        <v>【785.10】</v>
      </c>
      <c r="BQ6" s="21">
        <f>IF(BQ7="",NA(),BQ7)</f>
        <v>94.21</v>
      </c>
      <c r="BR6" s="21">
        <f t="shared" ref="BR6:BZ6" si="8">IF(BR7="",NA(),BR7)</f>
        <v>94.27</v>
      </c>
      <c r="BS6" s="21">
        <f t="shared" si="8"/>
        <v>79.680000000000007</v>
      </c>
      <c r="BT6" s="21">
        <f t="shared" si="8"/>
        <v>61.48</v>
      </c>
      <c r="BU6" s="21">
        <f t="shared" si="8"/>
        <v>68.16</v>
      </c>
      <c r="BV6" s="21">
        <f t="shared" si="8"/>
        <v>57.31</v>
      </c>
      <c r="BW6" s="21">
        <f t="shared" si="8"/>
        <v>57.08</v>
      </c>
      <c r="BX6" s="21">
        <f t="shared" si="8"/>
        <v>56.26</v>
      </c>
      <c r="BY6" s="21">
        <f t="shared" si="8"/>
        <v>52.94</v>
      </c>
      <c r="BZ6" s="21">
        <f t="shared" si="8"/>
        <v>52.05</v>
      </c>
      <c r="CA6" s="20" t="str">
        <f>IF(CA7="","",IF(CA7="-","【-】","【"&amp;SUBSTITUTE(TEXT(CA7,"#,##0.00"),"-","△")&amp;"】"))</f>
        <v>【56.93】</v>
      </c>
      <c r="CB6" s="21">
        <f>IF(CB7="",NA(),CB7)</f>
        <v>229.11</v>
      </c>
      <c r="CC6" s="21">
        <f t="shared" ref="CC6:CK6" si="9">IF(CC7="",NA(),CC7)</f>
        <v>230.48</v>
      </c>
      <c r="CD6" s="21">
        <f t="shared" si="9"/>
        <v>272.10000000000002</v>
      </c>
      <c r="CE6" s="21">
        <f t="shared" si="9"/>
        <v>352.98</v>
      </c>
      <c r="CF6" s="21">
        <f t="shared" si="9"/>
        <v>314.14</v>
      </c>
      <c r="CG6" s="21">
        <f t="shared" si="9"/>
        <v>273.52</v>
      </c>
      <c r="CH6" s="21">
        <f t="shared" si="9"/>
        <v>274.99</v>
      </c>
      <c r="CI6" s="21">
        <f t="shared" si="9"/>
        <v>282.08999999999997</v>
      </c>
      <c r="CJ6" s="21">
        <f t="shared" si="9"/>
        <v>303.27999999999997</v>
      </c>
      <c r="CK6" s="21">
        <f t="shared" si="9"/>
        <v>301.86</v>
      </c>
      <c r="CL6" s="20" t="str">
        <f>IF(CL7="","",IF(CL7="-","【-】","【"&amp;SUBSTITUTE(TEXT(CL7,"#,##0.00"),"-","△")&amp;"】"))</f>
        <v>【271.15】</v>
      </c>
      <c r="CM6" s="21">
        <f>IF(CM7="",NA(),CM7)</f>
        <v>47.09</v>
      </c>
      <c r="CN6" s="21">
        <f t="shared" ref="CN6:CV6" si="10">IF(CN7="",NA(),CN7)</f>
        <v>49.1</v>
      </c>
      <c r="CO6" s="21">
        <f t="shared" si="10"/>
        <v>47.76</v>
      </c>
      <c r="CP6" s="21">
        <f t="shared" si="10"/>
        <v>47.76</v>
      </c>
      <c r="CQ6" s="21">
        <f t="shared" si="10"/>
        <v>46.86</v>
      </c>
      <c r="CR6" s="21">
        <f t="shared" si="10"/>
        <v>50.14</v>
      </c>
      <c r="CS6" s="21">
        <f t="shared" si="10"/>
        <v>54.83</v>
      </c>
      <c r="CT6" s="21">
        <f t="shared" si="10"/>
        <v>66.53</v>
      </c>
      <c r="CU6" s="21">
        <f t="shared" si="10"/>
        <v>52.35</v>
      </c>
      <c r="CV6" s="21">
        <f t="shared" si="10"/>
        <v>46.25</v>
      </c>
      <c r="CW6" s="20" t="str">
        <f>IF(CW7="","",IF(CW7="-","【-】","【"&amp;SUBSTITUTE(TEXT(CW7,"#,##0.00"),"-","△")&amp;"】"))</f>
        <v>【49.87】</v>
      </c>
      <c r="CX6" s="21">
        <f>IF(CX7="",NA(),CX7)</f>
        <v>88.5</v>
      </c>
      <c r="CY6" s="21">
        <f t="shared" ref="CY6:DG6" si="11">IF(CY7="",NA(),CY7)</f>
        <v>88.99</v>
      </c>
      <c r="CZ6" s="21">
        <f t="shared" si="11"/>
        <v>89.47</v>
      </c>
      <c r="DA6" s="21">
        <f t="shared" si="11"/>
        <v>78.02</v>
      </c>
      <c r="DB6" s="21">
        <f t="shared" si="11"/>
        <v>78.34</v>
      </c>
      <c r="DC6" s="21">
        <f t="shared" si="11"/>
        <v>84.98</v>
      </c>
      <c r="DD6" s="21">
        <f t="shared" si="11"/>
        <v>84.7</v>
      </c>
      <c r="DE6" s="21">
        <f t="shared" si="11"/>
        <v>84.67</v>
      </c>
      <c r="DF6" s="21">
        <f t="shared" si="11"/>
        <v>84.39</v>
      </c>
      <c r="DG6" s="21">
        <f t="shared" si="11"/>
        <v>83.96</v>
      </c>
      <c r="DH6" s="20" t="str">
        <f>IF(DH7="","",IF(DH7="-","【-】","【"&amp;SUBSTITUTE(TEXT(DH7,"#,##0.00"),"-","△")&amp;"】"))</f>
        <v>【87.54】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0.02</v>
      </c>
      <c r="EK6" s="21">
        <f t="shared" si="14"/>
        <v>0.25</v>
      </c>
      <c r="EL6" s="21">
        <f t="shared" si="14"/>
        <v>0.05</v>
      </c>
      <c r="EM6" s="21">
        <f t="shared" si="14"/>
        <v>0.03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5" s="22" customFormat="1" x14ac:dyDescent="0.2">
      <c r="A7" s="14"/>
      <c r="B7" s="23">
        <v>2023</v>
      </c>
      <c r="C7" s="23">
        <v>74225</v>
      </c>
      <c r="D7" s="23">
        <v>47</v>
      </c>
      <c r="E7" s="23">
        <v>17</v>
      </c>
      <c r="F7" s="23">
        <v>5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37.46</v>
      </c>
      <c r="Q7" s="24">
        <v>99.61</v>
      </c>
      <c r="R7" s="24">
        <v>3960</v>
      </c>
      <c r="S7" s="24">
        <v>3050</v>
      </c>
      <c r="T7" s="24">
        <v>16.37</v>
      </c>
      <c r="U7" s="24">
        <v>186.32</v>
      </c>
      <c r="V7" s="24">
        <v>1131</v>
      </c>
      <c r="W7" s="24">
        <v>0.67</v>
      </c>
      <c r="X7" s="24">
        <v>1688.06</v>
      </c>
      <c r="Y7" s="24">
        <v>46.31</v>
      </c>
      <c r="Z7" s="24">
        <v>45.75</v>
      </c>
      <c r="AA7" s="24">
        <v>56.83</v>
      </c>
      <c r="AB7" s="24">
        <v>50.53</v>
      </c>
      <c r="AC7" s="24">
        <v>74.64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826.83</v>
      </c>
      <c r="BL7" s="24">
        <v>867.83</v>
      </c>
      <c r="BM7" s="24">
        <v>791.76</v>
      </c>
      <c r="BN7" s="24">
        <v>900.82</v>
      </c>
      <c r="BO7" s="24">
        <v>839.21</v>
      </c>
      <c r="BP7" s="24">
        <v>785.1</v>
      </c>
      <c r="BQ7" s="24">
        <v>94.21</v>
      </c>
      <c r="BR7" s="24">
        <v>94.27</v>
      </c>
      <c r="BS7" s="24">
        <v>79.680000000000007</v>
      </c>
      <c r="BT7" s="24">
        <v>61.48</v>
      </c>
      <c r="BU7" s="24">
        <v>68.16</v>
      </c>
      <c r="BV7" s="24">
        <v>57.31</v>
      </c>
      <c r="BW7" s="24">
        <v>57.08</v>
      </c>
      <c r="BX7" s="24">
        <v>56.26</v>
      </c>
      <c r="BY7" s="24">
        <v>52.94</v>
      </c>
      <c r="BZ7" s="24">
        <v>52.05</v>
      </c>
      <c r="CA7" s="24">
        <v>56.93</v>
      </c>
      <c r="CB7" s="24">
        <v>229.11</v>
      </c>
      <c r="CC7" s="24">
        <v>230.48</v>
      </c>
      <c r="CD7" s="24">
        <v>272.10000000000002</v>
      </c>
      <c r="CE7" s="24">
        <v>352.98</v>
      </c>
      <c r="CF7" s="24">
        <v>314.14</v>
      </c>
      <c r="CG7" s="24">
        <v>273.52</v>
      </c>
      <c r="CH7" s="24">
        <v>274.99</v>
      </c>
      <c r="CI7" s="24">
        <v>282.08999999999997</v>
      </c>
      <c r="CJ7" s="24">
        <v>303.27999999999997</v>
      </c>
      <c r="CK7" s="24">
        <v>301.86</v>
      </c>
      <c r="CL7" s="24">
        <v>271.14999999999998</v>
      </c>
      <c r="CM7" s="24">
        <v>47.09</v>
      </c>
      <c r="CN7" s="24">
        <v>49.1</v>
      </c>
      <c r="CO7" s="24">
        <v>47.76</v>
      </c>
      <c r="CP7" s="24">
        <v>47.76</v>
      </c>
      <c r="CQ7" s="24">
        <v>46.86</v>
      </c>
      <c r="CR7" s="24">
        <v>50.14</v>
      </c>
      <c r="CS7" s="24">
        <v>54.83</v>
      </c>
      <c r="CT7" s="24">
        <v>66.53</v>
      </c>
      <c r="CU7" s="24">
        <v>52.35</v>
      </c>
      <c r="CV7" s="24">
        <v>46.25</v>
      </c>
      <c r="CW7" s="24">
        <v>49.87</v>
      </c>
      <c r="CX7" s="24">
        <v>88.5</v>
      </c>
      <c r="CY7" s="24">
        <v>88.99</v>
      </c>
      <c r="CZ7" s="24">
        <v>89.47</v>
      </c>
      <c r="DA7" s="24">
        <v>78.02</v>
      </c>
      <c r="DB7" s="24">
        <v>78.34</v>
      </c>
      <c r="DC7" s="24">
        <v>84.98</v>
      </c>
      <c r="DD7" s="24">
        <v>84.7</v>
      </c>
      <c r="DE7" s="24">
        <v>84.67</v>
      </c>
      <c r="DF7" s="24">
        <v>84.39</v>
      </c>
      <c r="DG7" s="24">
        <v>83.96</v>
      </c>
      <c r="DH7" s="24">
        <v>87.54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0.02</v>
      </c>
      <c r="EK7" s="24">
        <v>0.25</v>
      </c>
      <c r="EL7" s="24">
        <v>0.05</v>
      </c>
      <c r="EM7" s="24">
        <v>0.03</v>
      </c>
      <c r="EN7" s="24">
        <v>0.03</v>
      </c>
      <c r="EO7" s="24">
        <v>0.02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48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111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2">
      <c r="B13" t="s">
        <v>113</v>
      </c>
      <c r="C13" t="s">
        <v>114</v>
      </c>
      <c r="D13" t="s">
        <v>114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村田　崇</cp:lastModifiedBy>
  <cp:lastPrinted>2025-02-03T04:22:30Z</cp:lastPrinted>
  <dcterms:created xsi:type="dcterms:W3CDTF">2025-01-24T07:33:27Z</dcterms:created>
  <dcterms:modified xsi:type="dcterms:W3CDTF">2025-02-03T04:23:59Z</dcterms:modified>
  <cp:category/>
</cp:coreProperties>
</file>