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0.20.13\data\01文書\Ｈ建設\04上下水道\〇調査照会\R6\R7.2.5公営企業に係る経営比較分析表（令和5年度決算）の分析等について\回答用\"/>
    </mc:Choice>
  </mc:AlternateContent>
  <xr:revisionPtr revIDLastSave="0" documentId="13_ncr:1_{28685B3C-CD22-4A5C-98B5-52AAC11A6AC8}" xr6:coauthVersionLast="47" xr6:coauthVersionMax="47" xr10:uidLastSave="{00000000-0000-0000-0000-000000000000}"/>
  <workbookProtection workbookAlgorithmName="SHA-512" workbookHashValue="yOBm4hLgujbhMA4aYP2gFZSfHg/dgu6p5AOs++WA7wEx0zuPXdffAOsPLB2ktax3q64bVYH8dUvF5pf64pe/uQ==" workbookSaltValue="SbC1hPx9ONRaINdQ8KzrzQ==" workbookSpinCount="100000" lockStructure="1"/>
  <bookViews>
    <workbookView xWindow="-108" yWindow="-108" windowWidth="23256" windowHeight="1245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6" i="4"/>
  <c r="E86" i="4"/>
  <c r="AT10" i="4"/>
  <c r="AL10" i="4"/>
  <c r="I10" i="4"/>
  <c r="I8" i="4"/>
</calcChain>
</file>

<file path=xl/sharedStrings.xml><?xml version="1.0" encoding="utf-8"?>
<sst xmlns="http://schemas.openxmlformats.org/spreadsheetml/2006/main" count="236" uniqueCount="121">
  <si>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</si>
  <si>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</si>
  <si>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</si>
  <si>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</si>
  <si>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</si>
  <si>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</si>
  <si>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</si>
  <si>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</si>
  <si>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</si>
  <si>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</si>
  <si>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</si>
  <si>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</si>
  <si>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</si>
  <si>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</si>
  <si>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</si>
  <si>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</si>
  <si>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</si>
  <si>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</si>
  <si>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</si>
  <si>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</si>
  <si>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</si>
  <si>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</si>
  <si>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</si>
  <si>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</si>
  <si>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</si>
  <si>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</si>
  <si>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</si>
  <si>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</si>
  <si>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</si>
  <si>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</si>
  <si>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</si>
  <si>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</si>
  <si>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</si>
  <si>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</si>
  <si>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</si>
  <si>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</si>
  <si>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</si>
  <si>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</si>
  <si>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</si>
  <si>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</si>
  <si>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</si>
  <si>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</si>
  <si>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</si>
  <si>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</si>
  <si>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</si>
  <si>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</si>
  <si>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</si>
  <si>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</si>
  <si>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</si>
  <si>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</si>
  <si>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</si>
  <si>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</si>
  <si>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</si>
  <si>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</si>
  <si>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</si>
  <si>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</si>
  <si>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</si>
  <si>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</si>
  <si>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</si>
  <si>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</si>
  <si>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</si>
  <si>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</si>
  <si>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</si>
  <si>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</si>
  <si>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</si>
  <si>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</si>
  <si>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</si>
  <si>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</si>
  <si>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</si>
  <si>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</si>
  <si>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</si>
  <si>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</si>
  <si>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</si>
  <si>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</si>
  <si>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</si>
  <si>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</si>
  <si>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</si>
  <si>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</si>
  <si>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</si>
  <si>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</si>
  <si>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</si>
  <si>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</si>
  <si>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</si>
  <si>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</si>
  <si>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</si>
  <si>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</si>
  <si>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</si>
  <si>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</si>
  <si>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</si>
  <si>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</si>
  <si>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</si>
  <si>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</si>
  <si>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</si>
  <si>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</si>
  <si>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</si>
  <si>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</si>
  <si>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</si>
  <si>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</si>
  <si>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</si>
  <si>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</si>
  <si>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</si>
  <si>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</si>
  <si>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</si>
  <si>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</si>
  <si>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</si>
  <si>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</si>
  <si>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</si>
  <si>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</si>
  <si>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</si>
  <si>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</si>
  <si>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</si>
  <si>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</si>
  <si>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</si>
  <si>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</si>
  <si>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</si>
  <si>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</si>
  <si>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</si>
  <si>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</si>
  <si>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、大規模な管渠の改築修繕はないが、供用開始から20年が経過し、今後、老朽化が進行する状況にある。処理施設の設備（機械設備や電気設備など）更新費用が増加することが予想されるため、計画的な維持管理を図らなければならない。</t>
    <rPh sb="11" eb="13">
      <t>カイチク</t>
    </rPh>
    <rPh sb="59" eb="61">
      <t>キカイ</t>
    </rPh>
    <phoneticPr fontId="4"/>
  </si>
  <si>
    <t>　施設利用率は年々増加傾向にあるが、今後の老朽化による設備更新投資も増加することが予想され、経営の健全性・効率性に対してさらなる努力が求められる。
　また、人口減少による収益の低下も予想され、収益的収支比率の上昇は見込みにくいため、適切な施設規模に応じた経営改善を図っていく必要がある。</t>
    <phoneticPr fontId="4"/>
  </si>
  <si>
    <t xml:space="preserve"> 経営の健全性について、収益的収支比率が48.98％、経費回収率が75.27％であり、使用料収入以外の収入に依存している傾向にある。
　効率性については、汚水処理原価が前年度から減少し、経費回収率が増加したが、今後も効率化を図る必要がある。
　施設利用率は、類似団体平均値と比較して低く、処理区域内人口も減少傾向にあることから、使用規模に比べ施設が過大スペックとなっている現状にある。</t>
    <rPh sb="84" eb="87">
      <t>ゼンネンド</t>
    </rPh>
    <rPh sb="89" eb="91">
      <t>ゲンショウ</t>
    </rPh>
    <rPh sb="99" eb="101">
      <t>ゾウカ</t>
    </rPh>
    <rPh sb="105" eb="107">
      <t>コンゴ</t>
    </rPh>
    <rPh sb="137" eb="139">
      <t>ヒカク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</si>
</sst>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FD6-823E-A7A148D43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0.39</c:v>
                </c:pt>
                <c:pt idx="2">
                  <c:v>0.1</c:v>
                </c:pt>
                <c:pt idx="3">
                  <c:v>0.08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1-4FD6-823E-A7A148D43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33.799999999999997</c:v>
                </c:pt>
                <c:pt idx="1">
                  <c:v>35.299999999999997</c:v>
                </c:pt>
                <c:pt idx="2">
                  <c:v>37.200000000000003</c:v>
                </c:pt>
                <c:pt idx="3">
                  <c:v>37.5</c:v>
                </c:pt>
                <c:pt idx="4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123-A5AD-36BB14314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42.47</c:v>
                </c:pt>
                <c:pt idx="1">
                  <c:v>42.4</c:v>
                </c:pt>
                <c:pt idx="2">
                  <c:v>42.28</c:v>
                </c:pt>
                <c:pt idx="3">
                  <c:v>41.06</c:v>
                </c:pt>
                <c:pt idx="4">
                  <c:v>42.09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123-A5AD-36BB14314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86.24</c:v>
                </c:pt>
                <c:pt idx="1">
                  <c:v>86.67</c:v>
                </c:pt>
                <c:pt idx="2">
                  <c:v>87.24</c:v>
                </c:pt>
                <c:pt idx="3">
                  <c:v>68.150000000000006</c:v>
                </c:pt>
                <c:pt idx="4">
                  <c:v>71.69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1-442F-84C5-C37184293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83.75</c:v>
                </c:pt>
                <c:pt idx="1">
                  <c:v>84.19</c:v>
                </c:pt>
                <c:pt idx="2">
                  <c:v>84.34</c:v>
                </c:pt>
                <c:pt idx="3">
                  <c:v>84.34</c:v>
                </c:pt>
                <c:pt idx="4">
                  <c:v>84.73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1-442F-84C5-C37184293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43.25</c:v>
                </c:pt>
                <c:pt idx="1">
                  <c:v>57.77</c:v>
                </c:pt>
                <c:pt idx="2">
                  <c:v>52.94</c:v>
                </c:pt>
                <c:pt idx="3">
                  <c:v>51.32</c:v>
                </c:pt>
                <c:pt idx="4">
                  <c:v>48.98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CF0-9F4A-14FC81308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F-4CF0-9F4A-14FC81308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9-40A8-B07D-0F6931A1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9-40A8-B07D-0F6931A1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2-469E-88FC-1FC7633B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2-469E-88FC-1FC7633BF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9-4265-8092-72FBD1C8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9-4265-8092-72FBD1C8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C33-B4D0-A67FEF86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2-4C33-B4D0-A67FEF86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CF8-9830-C7752E69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1206.79</c:v>
                </c:pt>
                <c:pt idx="1">
                  <c:v>1258.43</c:v>
                </c:pt>
                <c:pt idx="2">
                  <c:v>1163.75</c:v>
                </c:pt>
                <c:pt idx="3">
                  <c:v>1195.47</c:v>
                </c:pt>
                <c:pt idx="4">
                  <c:v>1168.69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8-4CF8-9830-C7752E695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78.349999999999994</c:v>
                </c:pt>
                <c:pt idx="1">
                  <c:v>76.47</c:v>
                </c:pt>
                <c:pt idx="2">
                  <c:v>52.18</c:v>
                </c:pt>
                <c:pt idx="3">
                  <c:v>47.16</c:v>
                </c:pt>
                <c:pt idx="4">
                  <c:v>75.27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0-44C4-B6DC-8F257CD93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71.84</c:v>
                </c:pt>
                <c:pt idx="1">
                  <c:v>73.36</c:v>
                </c:pt>
                <c:pt idx="2">
                  <c:v>72.599999999999994</c:v>
                </c:pt>
                <c:pt idx="3">
                  <c:v>69.430000000000007</c:v>
                </c:pt>
                <c:pt idx="4">
                  <c:v>70.709999999999994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0-44C4-B6DC-8F257CD93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273.04000000000002</c:v>
                </c:pt>
                <c:pt idx="1">
                  <c:v>291.2</c:v>
                </c:pt>
                <c:pt idx="2">
                  <c:v>415.54</c:v>
                </c:pt>
                <c:pt idx="3">
                  <c:v>462.51</c:v>
                </c:pt>
                <c:pt idx="4">
                  <c:v>284.16000000000003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4F4D-9EB2-D362B497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228.47</c:v>
                </c:pt>
                <c:pt idx="1">
                  <c:v>224.88</c:v>
                </c:pt>
                <c:pt idx="2">
                  <c:v>228.64</c:v>
                </c:pt>
                <c:pt idx="3">
                  <c:v>239.46</c:v>
                </c:pt>
                <c:pt idx="4">
                  <c:v>233.15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B-4F4D-9EB2-D362B497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11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福島県　湯川村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3050</v>
      </c>
      <c r="AM8" s="45"/>
      <c r="AN8" s="45"/>
      <c r="AO8" s="45"/>
      <c r="AP8" s="45"/>
      <c r="AQ8" s="45"/>
      <c r="AR8" s="45"/>
      <c r="AS8" s="45"/>
      <c r="AT8" s="44">
        <f>データ!T6</f>
        <v>16.37</v>
      </c>
      <c r="AU8" s="44"/>
      <c r="AV8" s="44"/>
      <c r="AW8" s="44"/>
      <c r="AX8" s="44"/>
      <c r="AY8" s="44"/>
      <c r="AZ8" s="44"/>
      <c r="BA8" s="44"/>
      <c r="BB8" s="44">
        <f>データ!U6</f>
        <v>186.32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59.79</v>
      </c>
      <c r="Q10" s="44"/>
      <c r="R10" s="44"/>
      <c r="S10" s="44"/>
      <c r="T10" s="44"/>
      <c r="U10" s="44"/>
      <c r="V10" s="44"/>
      <c r="W10" s="44">
        <f>データ!Q6</f>
        <v>88.93</v>
      </c>
      <c r="X10" s="44"/>
      <c r="Y10" s="44"/>
      <c r="Z10" s="44"/>
      <c r="AA10" s="44"/>
      <c r="AB10" s="44"/>
      <c r="AC10" s="44"/>
      <c r="AD10" s="45">
        <f>データ!R6</f>
        <v>3960</v>
      </c>
      <c r="AE10" s="45"/>
      <c r="AF10" s="45"/>
      <c r="AG10" s="45"/>
      <c r="AH10" s="45"/>
      <c r="AI10" s="45"/>
      <c r="AJ10" s="45"/>
      <c r="AK10" s="2"/>
      <c r="AL10" s="45">
        <f>データ!V6</f>
        <v>1805</v>
      </c>
      <c r="AM10" s="45"/>
      <c r="AN10" s="45"/>
      <c r="AO10" s="45"/>
      <c r="AP10" s="45"/>
      <c r="AQ10" s="45"/>
      <c r="AR10" s="45"/>
      <c r="AS10" s="45"/>
      <c r="AT10" s="44">
        <f>データ!W6</f>
        <v>0.89</v>
      </c>
      <c r="AU10" s="44"/>
      <c r="AV10" s="44"/>
      <c r="AW10" s="44"/>
      <c r="AX10" s="44"/>
      <c r="AY10" s="44"/>
      <c r="AZ10" s="44"/>
      <c r="BA10" s="44"/>
      <c r="BB10" s="44">
        <f>データ!X6</f>
        <v>2028.09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120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118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119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【1,156.82】</v>
      </c>
      <c r="I86" s="12" t="str">
        <f>データ!CA6</f>
        <v>【75.33】</v>
      </c>
      <c r="J86" s="12" t="str">
        <f>データ!CL6</f>
        <v>【215.73】</v>
      </c>
      <c r="K86" s="12" t="str">
        <f>データ!CW6</f>
        <v>【43.28】</v>
      </c>
      <c r="L86" s="12" t="str">
        <f>データ!DH6</f>
        <v>【86.21】</v>
      </c>
      <c r="M86" s="12" t="s">
        <v>45</v>
      </c>
      <c r="N86" s="12" t="s">
        <v>45</v>
      </c>
      <c r="O86" s="12" t="str">
        <f>データ!EO6</f>
        <v>【0.11】</v>
      </c>
    </row>
  </sheetData>
  <sheetProtection algorithmName="SHA-512" hashValue="2/34fy0wLUw2mkq0irczZRkcxsSGW6jlIwomehgI+2cG01uWNEEUDOL+gOBtIao4cp3RqNRR/rttHkXWRUfYKw==" saltValue="I7IQTso90gk07ZjFtkE3f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2" t="s">
        <v>55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56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57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58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59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60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61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62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63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64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65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66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67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68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69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2">
      <c r="A6" s="14" t="s">
        <v>98</v>
      </c>
      <c r="B6" s="19">
        <f>B7</f>
        <v>2023</v>
      </c>
      <c r="C6" s="19">
        <f t="shared" ref="C6:X6" si="3">C7</f>
        <v>74225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湯川村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59.79</v>
      </c>
      <c r="Q6" s="20">
        <f t="shared" si="3"/>
        <v>88.93</v>
      </c>
      <c r="R6" s="20">
        <f t="shared" si="3"/>
        <v>3960</v>
      </c>
      <c r="S6" s="20">
        <f t="shared" si="3"/>
        <v>3050</v>
      </c>
      <c r="T6" s="20">
        <f t="shared" si="3"/>
        <v>16.37</v>
      </c>
      <c r="U6" s="20">
        <f t="shared" si="3"/>
        <v>186.32</v>
      </c>
      <c r="V6" s="20">
        <f t="shared" si="3"/>
        <v>1805</v>
      </c>
      <c r="W6" s="20">
        <f t="shared" si="3"/>
        <v>0.89</v>
      </c>
      <c r="X6" s="20">
        <f t="shared" si="3"/>
        <v>2028.09</v>
      </c>
      <c r="Y6" s="21">
        <f>IF(Y7="",NA(),Y7)</f>
        <v>43.25</v>
      </c>
      <c r="Z6" s="21">
        <f t="shared" ref="Z6:AH6" si="4">IF(Z7="",NA(),Z7)</f>
        <v>57.77</v>
      </c>
      <c r="AA6" s="21">
        <f t="shared" si="4"/>
        <v>52.94</v>
      </c>
      <c r="AB6" s="21">
        <f t="shared" si="4"/>
        <v>51.32</v>
      </c>
      <c r="AC6" s="21">
        <f t="shared" si="4"/>
        <v>48.98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1206.79</v>
      </c>
      <c r="BL6" s="21">
        <f t="shared" si="7"/>
        <v>1258.43</v>
      </c>
      <c r="BM6" s="21">
        <f t="shared" si="7"/>
        <v>1163.75</v>
      </c>
      <c r="BN6" s="21">
        <f t="shared" si="7"/>
        <v>1195.47</v>
      </c>
      <c r="BO6" s="21">
        <f t="shared" si="7"/>
        <v>1168.69</v>
      </c>
      <c r="BP6" s="20" t="str">
        <f>IF(BP7="","",IF(BP7="-","【-】","【"&amp;SUBSTITUTE(TEXT(BP7,"#,##0.00"),"-","△")&amp;"】"))</f>
        <v>【1,156.82】</v>
      </c>
      <c r="BQ6" s="21">
        <f>IF(BQ7="",NA(),BQ7)</f>
        <v>78.349999999999994</v>
      </c>
      <c r="BR6" s="21">
        <f t="shared" ref="BR6:BZ6" si="8">IF(BR7="",NA(),BR7)</f>
        <v>76.47</v>
      </c>
      <c r="BS6" s="21">
        <f t="shared" si="8"/>
        <v>52.18</v>
      </c>
      <c r="BT6" s="21">
        <f t="shared" si="8"/>
        <v>47.16</v>
      </c>
      <c r="BU6" s="21">
        <f t="shared" si="8"/>
        <v>75.27</v>
      </c>
      <c r="BV6" s="21">
        <f t="shared" si="8"/>
        <v>71.84</v>
      </c>
      <c r="BW6" s="21">
        <f t="shared" si="8"/>
        <v>73.36</v>
      </c>
      <c r="BX6" s="21">
        <f t="shared" si="8"/>
        <v>72.599999999999994</v>
      </c>
      <c r="BY6" s="21">
        <f t="shared" si="8"/>
        <v>69.430000000000007</v>
      </c>
      <c r="BZ6" s="21">
        <f t="shared" si="8"/>
        <v>70.709999999999994</v>
      </c>
      <c r="CA6" s="20" t="str">
        <f>IF(CA7="","",IF(CA7="-","【-】","【"&amp;SUBSTITUTE(TEXT(CA7,"#,##0.00"),"-","△")&amp;"】"))</f>
        <v>【75.33】</v>
      </c>
      <c r="CB6" s="21">
        <f>IF(CB7="",NA(),CB7)</f>
        <v>273.04000000000002</v>
      </c>
      <c r="CC6" s="21">
        <f t="shared" ref="CC6:CK6" si="9">IF(CC7="",NA(),CC7)</f>
        <v>291.2</v>
      </c>
      <c r="CD6" s="21">
        <f t="shared" si="9"/>
        <v>415.54</v>
      </c>
      <c r="CE6" s="21">
        <f t="shared" si="9"/>
        <v>462.51</v>
      </c>
      <c r="CF6" s="21">
        <f t="shared" si="9"/>
        <v>284.16000000000003</v>
      </c>
      <c r="CG6" s="21">
        <f t="shared" si="9"/>
        <v>228.47</v>
      </c>
      <c r="CH6" s="21">
        <f t="shared" si="9"/>
        <v>224.88</v>
      </c>
      <c r="CI6" s="21">
        <f t="shared" si="9"/>
        <v>228.64</v>
      </c>
      <c r="CJ6" s="21">
        <f t="shared" si="9"/>
        <v>239.46</v>
      </c>
      <c r="CK6" s="21">
        <f t="shared" si="9"/>
        <v>233.15</v>
      </c>
      <c r="CL6" s="20" t="str">
        <f>IF(CL7="","",IF(CL7="-","【-】","【"&amp;SUBSTITUTE(TEXT(CL7,"#,##0.00"),"-","△")&amp;"】"))</f>
        <v>【215.73】</v>
      </c>
      <c r="CM6" s="21">
        <f>IF(CM7="",NA(),CM7)</f>
        <v>33.799999999999997</v>
      </c>
      <c r="CN6" s="21">
        <f t="shared" ref="CN6:CV6" si="10">IF(CN7="",NA(),CN7)</f>
        <v>35.299999999999997</v>
      </c>
      <c r="CO6" s="21">
        <f t="shared" si="10"/>
        <v>37.200000000000003</v>
      </c>
      <c r="CP6" s="21">
        <f t="shared" si="10"/>
        <v>37.5</v>
      </c>
      <c r="CQ6" s="21">
        <f t="shared" si="10"/>
        <v>37.200000000000003</v>
      </c>
      <c r="CR6" s="21">
        <f t="shared" si="10"/>
        <v>42.47</v>
      </c>
      <c r="CS6" s="21">
        <f t="shared" si="10"/>
        <v>42.4</v>
      </c>
      <c r="CT6" s="21">
        <f t="shared" si="10"/>
        <v>42.28</v>
      </c>
      <c r="CU6" s="21">
        <f t="shared" si="10"/>
        <v>41.06</v>
      </c>
      <c r="CV6" s="21">
        <f t="shared" si="10"/>
        <v>42.09</v>
      </c>
      <c r="CW6" s="20" t="str">
        <f>IF(CW7="","",IF(CW7="-","【-】","【"&amp;SUBSTITUTE(TEXT(CW7,"#,##0.00"),"-","△")&amp;"】"))</f>
        <v>【43.28】</v>
      </c>
      <c r="CX6" s="21">
        <f>IF(CX7="",NA(),CX7)</f>
        <v>86.24</v>
      </c>
      <c r="CY6" s="21">
        <f t="shared" ref="CY6:DG6" si="11">IF(CY7="",NA(),CY7)</f>
        <v>86.67</v>
      </c>
      <c r="CZ6" s="21">
        <f t="shared" si="11"/>
        <v>87.24</v>
      </c>
      <c r="DA6" s="21">
        <f t="shared" si="11"/>
        <v>68.150000000000006</v>
      </c>
      <c r="DB6" s="21">
        <f t="shared" si="11"/>
        <v>71.69</v>
      </c>
      <c r="DC6" s="21">
        <f t="shared" si="11"/>
        <v>83.75</v>
      </c>
      <c r="DD6" s="21">
        <f t="shared" si="11"/>
        <v>84.19</v>
      </c>
      <c r="DE6" s="21">
        <f t="shared" si="11"/>
        <v>84.34</v>
      </c>
      <c r="DF6" s="21">
        <f t="shared" si="11"/>
        <v>84.34</v>
      </c>
      <c r="DG6" s="21">
        <f t="shared" si="11"/>
        <v>84.73</v>
      </c>
      <c r="DH6" s="20" t="str">
        <f>IF(DH7="","",IF(DH7="-","【-】","【"&amp;SUBSTITUTE(TEXT(DH7,"#,##0.00"),"-","△")&amp;"】"))</f>
        <v>【86.21】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0.36</v>
      </c>
      <c r="EK6" s="21">
        <f t="shared" si="14"/>
        <v>0.39</v>
      </c>
      <c r="EL6" s="21">
        <f t="shared" si="14"/>
        <v>0.1</v>
      </c>
      <c r="EM6" s="21">
        <f t="shared" si="14"/>
        <v>0.08</v>
      </c>
      <c r="EN6" s="21">
        <f t="shared" si="14"/>
        <v>0.06</v>
      </c>
      <c r="EO6" s="20" t="str">
        <f>IF(EO7="","",IF(EO7="-","【-】","【"&amp;SUBSTITUTE(TEXT(EO7,"#,##0.00"),"-","△")&amp;"】"))</f>
        <v>【0.11】</v>
      </c>
    </row>
    <row r="7" spans="1:145" s="22" customFormat="1" x14ac:dyDescent="0.2">
      <c r="A7" s="14"/>
      <c r="B7" s="23">
        <v>2023</v>
      </c>
      <c r="C7" s="23">
        <v>74225</v>
      </c>
      <c r="D7" s="23">
        <v>47</v>
      </c>
      <c r="E7" s="23">
        <v>17</v>
      </c>
      <c r="F7" s="23">
        <v>4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59.79</v>
      </c>
      <c r="Q7" s="24">
        <v>88.93</v>
      </c>
      <c r="R7" s="24">
        <v>3960</v>
      </c>
      <c r="S7" s="24">
        <v>3050</v>
      </c>
      <c r="T7" s="24">
        <v>16.37</v>
      </c>
      <c r="U7" s="24">
        <v>186.32</v>
      </c>
      <c r="V7" s="24">
        <v>1805</v>
      </c>
      <c r="W7" s="24">
        <v>0.89</v>
      </c>
      <c r="X7" s="24">
        <v>2028.09</v>
      </c>
      <c r="Y7" s="24">
        <v>43.25</v>
      </c>
      <c r="Z7" s="24">
        <v>57.77</v>
      </c>
      <c r="AA7" s="24">
        <v>52.94</v>
      </c>
      <c r="AB7" s="24">
        <v>51.32</v>
      </c>
      <c r="AC7" s="24">
        <v>48.98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1206.79</v>
      </c>
      <c r="BL7" s="24">
        <v>1258.43</v>
      </c>
      <c r="BM7" s="24">
        <v>1163.75</v>
      </c>
      <c r="BN7" s="24">
        <v>1195.47</v>
      </c>
      <c r="BO7" s="24">
        <v>1168.69</v>
      </c>
      <c r="BP7" s="24">
        <v>1156.82</v>
      </c>
      <c r="BQ7" s="24">
        <v>78.349999999999994</v>
      </c>
      <c r="BR7" s="24">
        <v>76.47</v>
      </c>
      <c r="BS7" s="24">
        <v>52.18</v>
      </c>
      <c r="BT7" s="24">
        <v>47.16</v>
      </c>
      <c r="BU7" s="24">
        <v>75.27</v>
      </c>
      <c r="BV7" s="24">
        <v>71.84</v>
      </c>
      <c r="BW7" s="24">
        <v>73.36</v>
      </c>
      <c r="BX7" s="24">
        <v>72.599999999999994</v>
      </c>
      <c r="BY7" s="24">
        <v>69.430000000000007</v>
      </c>
      <c r="BZ7" s="24">
        <v>70.709999999999994</v>
      </c>
      <c r="CA7" s="24">
        <v>75.33</v>
      </c>
      <c r="CB7" s="24">
        <v>273.04000000000002</v>
      </c>
      <c r="CC7" s="24">
        <v>291.2</v>
      </c>
      <c r="CD7" s="24">
        <v>415.54</v>
      </c>
      <c r="CE7" s="24">
        <v>462.51</v>
      </c>
      <c r="CF7" s="24">
        <v>284.16000000000003</v>
      </c>
      <c r="CG7" s="24">
        <v>228.47</v>
      </c>
      <c r="CH7" s="24">
        <v>224.88</v>
      </c>
      <c r="CI7" s="24">
        <v>228.64</v>
      </c>
      <c r="CJ7" s="24">
        <v>239.46</v>
      </c>
      <c r="CK7" s="24">
        <v>233.15</v>
      </c>
      <c r="CL7" s="24">
        <v>215.73</v>
      </c>
      <c r="CM7" s="24">
        <v>33.799999999999997</v>
      </c>
      <c r="CN7" s="24">
        <v>35.299999999999997</v>
      </c>
      <c r="CO7" s="24">
        <v>37.200000000000003</v>
      </c>
      <c r="CP7" s="24">
        <v>37.5</v>
      </c>
      <c r="CQ7" s="24">
        <v>37.200000000000003</v>
      </c>
      <c r="CR7" s="24">
        <v>42.47</v>
      </c>
      <c r="CS7" s="24">
        <v>42.4</v>
      </c>
      <c r="CT7" s="24">
        <v>42.28</v>
      </c>
      <c r="CU7" s="24">
        <v>41.06</v>
      </c>
      <c r="CV7" s="24">
        <v>42.09</v>
      </c>
      <c r="CW7" s="24">
        <v>43.28</v>
      </c>
      <c r="CX7" s="24">
        <v>86.24</v>
      </c>
      <c r="CY7" s="24">
        <v>86.67</v>
      </c>
      <c r="CZ7" s="24">
        <v>87.24</v>
      </c>
      <c r="DA7" s="24">
        <v>68.150000000000006</v>
      </c>
      <c r="DB7" s="24">
        <v>71.69</v>
      </c>
      <c r="DC7" s="24">
        <v>83.75</v>
      </c>
      <c r="DD7" s="24">
        <v>84.19</v>
      </c>
      <c r="DE7" s="24">
        <v>84.34</v>
      </c>
      <c r="DF7" s="24">
        <v>84.34</v>
      </c>
      <c r="DG7" s="24">
        <v>84.73</v>
      </c>
      <c r="DH7" s="24">
        <v>86.21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0.36</v>
      </c>
      <c r="EK7" s="24">
        <v>0.39</v>
      </c>
      <c r="EL7" s="24">
        <v>0.1</v>
      </c>
      <c r="EM7" s="24">
        <v>0.08</v>
      </c>
      <c r="EN7" s="24">
        <v>0.06</v>
      </c>
      <c r="EO7" s="24">
        <v>0.11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49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2">
      <c r="B13" t="s">
        <v>114</v>
      </c>
      <c r="C13" t="s">
        <v>115</v>
      </c>
      <c r="D13" t="s">
        <v>115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村田　崇</cp:lastModifiedBy>
  <cp:lastPrinted>2025-02-03T04:21:44Z</cp:lastPrinted>
  <dcterms:created xsi:type="dcterms:W3CDTF">2025-01-24T07:30:36Z</dcterms:created>
  <dcterms:modified xsi:type="dcterms:W3CDTF">2025-02-03T04:21:46Z</dcterms:modified>
  <cp:category/>
</cp:coreProperties>
</file>