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M:\上下水道班\③下水道\①公共下水道\☆調査報告関係\県市町村財政G\250205経営比較分析表\"/>
    </mc:Choice>
  </mc:AlternateContent>
  <xr:revisionPtr revIDLastSave="0" documentId="13_ncr:1_{3425CECA-5160-4072-A943-17E56BB5AD0A}" xr6:coauthVersionLast="47" xr6:coauthVersionMax="47" xr10:uidLastSave="{00000000-0000-0000-0000-000000000000}"/>
  <workbookProtection workbookAlgorithmName="SHA-512" workbookHashValue="ziy/+/kuH/gYYrZanmvML0q0AAXdlQ/CHg6EZT5XPHZZYxw40cF57YvppPzMZ9Yg5M4wf9Kj8DSqiRB1RK5uvw==" workbookSaltValue="ivdyFtgZrGX5eO8M5RF4OQ==" workbookSpinCount="100000" lockStructure="1"/>
  <bookViews>
    <workbookView xWindow="-120" yWindow="-120" windowWidth="19440" windowHeight="115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T10" i="4"/>
  <c r="AL10" i="4"/>
  <c r="AL8" i="4"/>
  <c r="P8" i="4"/>
  <c r="I8" i="4"/>
</calcChain>
</file>

<file path=xl/sharedStrings.xml><?xml version="1.0" encoding="utf-8"?>
<sst xmlns="http://schemas.openxmlformats.org/spreadsheetml/2006/main" count="236" uniqueCount="122">
  <si>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</si>
  <si>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</si>
  <si>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</si>
  <si>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</si>
  <si>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</si>
  <si>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</si>
  <si>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</si>
  <si>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</si>
  <si>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</si>
  <si>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</si>
  <si>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</si>
  <si>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</si>
  <si>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</si>
  <si>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</si>
  <si>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</si>
  <si>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</si>
  <si>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</si>
  <si>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</si>
  <si>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</si>
  <si>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</si>
  <si>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</si>
  <si>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</si>
  <si>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</si>
  <si>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</si>
  <si>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</si>
  <si>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</si>
  <si>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</si>
  <si>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</si>
  <si>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</si>
  <si>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</si>
  <si>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</si>
  <si>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</si>
  <si>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</si>
  <si>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</si>
  <si>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</si>
  <si>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</si>
  <si>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</si>
  <si>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</si>
  <si>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</si>
  <si>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</si>
  <si>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</si>
  <si>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</si>
  <si>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</si>
  <si>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</si>
  <si>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</si>
  <si>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</si>
  <si>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</si>
  <si>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</si>
  <si>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</si>
  <si>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</si>
  <si>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</si>
  <si>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</si>
  <si>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</si>
  <si>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</si>
  <si>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</si>
  <si>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</si>
  <si>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</si>
  <si>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</si>
  <si>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</si>
  <si>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</si>
  <si>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</si>
  <si>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</si>
  <si>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</si>
  <si>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</si>
  <si>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</si>
  <si>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</si>
  <si>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</si>
  <si>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</si>
  <si>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</si>
  <si>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</si>
  <si>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</si>
  <si>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</si>
  <si>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</si>
  <si>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</si>
  <si>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</si>
  <si>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</si>
  <si>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</si>
  <si>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</si>
  <si>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</si>
  <si>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</si>
  <si>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</si>
  <si>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</si>
  <si>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</si>
  <si>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</si>
  <si>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</si>
  <si>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</si>
  <si>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</si>
  <si>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</si>
  <si>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</si>
  <si>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</si>
  <si>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</si>
  <si>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</si>
  <si>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</si>
  <si>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</si>
  <si>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</si>
  <si>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</si>
  <si>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</si>
  <si>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</si>
  <si>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</si>
  <si>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会津坂下町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</si>
  <si>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</si>
  <si>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</si>
  <si>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</si>
  <si>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</si>
  <si>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</si>
  <si>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</si>
  <si>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</si>
  <si>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</si>
  <si>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</si>
  <si>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</si>
  <si>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</si>
  <si>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</si>
  <si>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</si>
  <si>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</si>
  <si>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</si>
  <si>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</si>
  <si>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</si>
  <si>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"R"dd</t>
    <phoneticPr fontId="4"/>
  </si>
  <si>
    <t>←書式設定</t>
    <rPh sb="1" eb="3">
      <t>ショシキ</t>
    </rPh>
    <rPh sb="3" eb="5">
      <t>セッテイ</t>
    </rPh>
    <phoneticPr fontId="4"/>
  </si>
  <si>
    <t>　施設は平成以降に整備されているため、管渠は法廷耐用年数に余裕はあるが、機器設備の老朽化による故障等が頻発している。
　日々の点検や老朽化の多い施設等の調査など、引き続き老朽化の更新について計画を進めていく必要がある。</t>
    <rPh sb="1" eb="3">
      <t>シセツ</t>
    </rPh>
    <rPh sb="4" eb="6">
      <t>ヘイセイ</t>
    </rPh>
    <rPh sb="6" eb="8">
      <t>イコウ</t>
    </rPh>
    <rPh sb="9" eb="11">
      <t>セイビ</t>
    </rPh>
    <rPh sb="19" eb="21">
      <t>カンキョ</t>
    </rPh>
    <rPh sb="22" eb="24">
      <t>ホウテイ</t>
    </rPh>
    <rPh sb="24" eb="26">
      <t>タイヨウ</t>
    </rPh>
    <rPh sb="26" eb="28">
      <t>ネンスウ</t>
    </rPh>
    <rPh sb="29" eb="31">
      <t>ヨユウ</t>
    </rPh>
    <rPh sb="36" eb="38">
      <t>キキ</t>
    </rPh>
    <rPh sb="38" eb="40">
      <t>セツビ</t>
    </rPh>
    <rPh sb="41" eb="44">
      <t>ロウキュウカ</t>
    </rPh>
    <rPh sb="47" eb="49">
      <t>コショウ</t>
    </rPh>
    <rPh sb="49" eb="50">
      <t>ナド</t>
    </rPh>
    <rPh sb="51" eb="53">
      <t>ヒンパツ</t>
    </rPh>
    <rPh sb="60" eb="62">
      <t>ヒビ</t>
    </rPh>
    <rPh sb="63" eb="65">
      <t>テンケン</t>
    </rPh>
    <rPh sb="66" eb="68">
      <t>ロウキュウ</t>
    </rPh>
    <rPh sb="68" eb="69">
      <t>カ</t>
    </rPh>
    <rPh sb="70" eb="71">
      <t>オオ</t>
    </rPh>
    <rPh sb="72" eb="74">
      <t>シセツ</t>
    </rPh>
    <rPh sb="74" eb="75">
      <t>トウ</t>
    </rPh>
    <rPh sb="76" eb="78">
      <t>チョウサ</t>
    </rPh>
    <rPh sb="81" eb="82">
      <t>ヒ</t>
    </rPh>
    <rPh sb="83" eb="84">
      <t>ツヅ</t>
    </rPh>
    <rPh sb="85" eb="88">
      <t>ロウキュウカ</t>
    </rPh>
    <rPh sb="89" eb="91">
      <t>コウシン</t>
    </rPh>
    <rPh sb="95" eb="97">
      <t>ケイカク</t>
    </rPh>
    <rPh sb="98" eb="99">
      <t>スス</t>
    </rPh>
    <rPh sb="103" eb="105">
      <t>ヒツヨウ</t>
    </rPh>
    <phoneticPr fontId="4"/>
  </si>
  <si>
    <t>　今後、人口減少に伴う使用料収入の減少が見込まれる。一方、老朽化した施設の更新費用・維持管理経費の増額が見込まれる。そのため、経営状況の把握を強化し、安定化を図っていく。
　また、計画区域の未接続者に対する接続勧奨を今後も進めていく。</t>
    <rPh sb="1" eb="3">
      <t>コンゴ</t>
    </rPh>
    <rPh sb="4" eb="6">
      <t>ジンコウ</t>
    </rPh>
    <rPh sb="6" eb="8">
      <t>ゲンショウ</t>
    </rPh>
    <rPh sb="9" eb="10">
      <t>トモナ</t>
    </rPh>
    <rPh sb="11" eb="14">
      <t>シヨウリョウ</t>
    </rPh>
    <rPh sb="14" eb="16">
      <t>シュウニュウ</t>
    </rPh>
    <rPh sb="17" eb="19">
      <t>ゲンショウ</t>
    </rPh>
    <rPh sb="20" eb="22">
      <t>ミコ</t>
    </rPh>
    <rPh sb="26" eb="28">
      <t>イッポウ</t>
    </rPh>
    <rPh sb="29" eb="32">
      <t>ロウキュウカ</t>
    </rPh>
    <rPh sb="34" eb="36">
      <t>シセツ</t>
    </rPh>
    <rPh sb="37" eb="39">
      <t>コウシン</t>
    </rPh>
    <rPh sb="39" eb="41">
      <t>ヒヨウ</t>
    </rPh>
    <rPh sb="42" eb="44">
      <t>イジ</t>
    </rPh>
    <rPh sb="44" eb="46">
      <t>カンリ</t>
    </rPh>
    <rPh sb="46" eb="48">
      <t>ケイヒ</t>
    </rPh>
    <rPh sb="49" eb="51">
      <t>ゾウガク</t>
    </rPh>
    <rPh sb="52" eb="54">
      <t>ミコ</t>
    </rPh>
    <rPh sb="63" eb="65">
      <t>ケイエイ</t>
    </rPh>
    <rPh sb="65" eb="67">
      <t>ジョウキョウ</t>
    </rPh>
    <rPh sb="68" eb="70">
      <t>ハアク</t>
    </rPh>
    <rPh sb="71" eb="73">
      <t>キョウカ</t>
    </rPh>
    <rPh sb="75" eb="78">
      <t>アンテイカ</t>
    </rPh>
    <rPh sb="79" eb="80">
      <t>ハカ</t>
    </rPh>
    <rPh sb="90" eb="92">
      <t>ケイカク</t>
    </rPh>
    <rPh sb="92" eb="94">
      <t>クイキ</t>
    </rPh>
    <rPh sb="95" eb="98">
      <t>ミセツゾク</t>
    </rPh>
    <rPh sb="98" eb="99">
      <t>シャ</t>
    </rPh>
    <rPh sb="100" eb="101">
      <t>タイ</t>
    </rPh>
    <rPh sb="103" eb="105">
      <t>セツゾク</t>
    </rPh>
    <rPh sb="105" eb="107">
      <t>カンショウ</t>
    </rPh>
    <rPh sb="108" eb="110">
      <t>コンゴ</t>
    </rPh>
    <rPh sb="111" eb="112">
      <t>スス</t>
    </rPh>
    <phoneticPr fontId="4"/>
  </si>
  <si>
    <t>①収益的収支比率（減）：他会計補助金の実繰入額増により他会計繰入金の実繰入額減のため。
②累積欠損金比率(無)：該当なし。
③流動比率(無)：該当なし。
④企業債残高対事業規模比率(増減なし)：前年度と変動なし。
⑤経費回収率(減)：農業集落排水使用料の減のため。
⑥汚水処理原価（減）：年間有収水量の増のため。
⑦施設利用率(減)：年間総処理水量の減のため。
⑧水洗化率(増)：人口減少により現在水洗便所設置済人口・現在処理区域内人口ともに減だが、処理区内人口の減少比率が高いため。</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</si>
</sst>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52-4648-B280-AA6AA363D2F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E252-4648-B280-AA6AA363D2F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64.14</c:v>
                </c:pt>
                <c:pt idx="1">
                  <c:v>61.1</c:v>
                </c:pt>
                <c:pt idx="2">
                  <c:v>60.91</c:v>
                </c:pt>
                <c:pt idx="3">
                  <c:v>46.3</c:v>
                </c:pt>
                <c:pt idx="4">
                  <c:v>44.02</c:v>
                </c:pt>
              </c:numCache>
            </c:numRef>
          </c:val>
          <c:extLst>
            <c:ext xmlns:c16="http://schemas.microsoft.com/office/drawing/2014/chart" uri="{C3380CC4-5D6E-409C-BE32-E72D297353CC}">
              <c16:uniqueId val="{00000000-2FFE-47CF-ADAB-E055DE1A86A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2FFE-47CF-ADAB-E055DE1A86A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76.7</c:v>
                </c:pt>
                <c:pt idx="1">
                  <c:v>76.819999999999993</c:v>
                </c:pt>
                <c:pt idx="2">
                  <c:v>78.66</c:v>
                </c:pt>
                <c:pt idx="3">
                  <c:v>79.64</c:v>
                </c:pt>
                <c:pt idx="4">
                  <c:v>79.959999999999994</c:v>
                </c:pt>
              </c:numCache>
            </c:numRef>
          </c:val>
          <c:extLst>
            <c:ext xmlns:c16="http://schemas.microsoft.com/office/drawing/2014/chart" uri="{C3380CC4-5D6E-409C-BE32-E72D297353CC}">
              <c16:uniqueId val="{00000000-05DA-452E-9358-1D9535C395D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05DA-452E-9358-1D9535C395D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99.49</c:v>
                </c:pt>
                <c:pt idx="1">
                  <c:v>99.56</c:v>
                </c:pt>
                <c:pt idx="2">
                  <c:v>99.48</c:v>
                </c:pt>
                <c:pt idx="3">
                  <c:v>99.5</c:v>
                </c:pt>
                <c:pt idx="4">
                  <c:v>50.13</c:v>
                </c:pt>
              </c:numCache>
            </c:numRef>
          </c:val>
          <c:extLst>
            <c:ext xmlns:c16="http://schemas.microsoft.com/office/drawing/2014/chart" uri="{C3380CC4-5D6E-409C-BE32-E72D297353CC}">
              <c16:uniqueId val="{00000000-B643-487D-9DA9-2CC6CE2B585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643-487D-9DA9-2CC6CE2B585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26B-41C2-A6CF-5F7FAD8B43B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26B-41C2-A6CF-5F7FAD8B43B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371-49D4-B4A2-CE42C3F0AA9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371-49D4-B4A2-CE42C3F0AA9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EC1-418C-814C-D974790930B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C1-418C-814C-D974790930B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1BD-4AF3-9EAE-D02995DBCEE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BD-4AF3-9EAE-D02995DBCEE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3.66</c:v>
                </c:pt>
                <c:pt idx="1">
                  <c:v>3.01</c:v>
                </c:pt>
                <c:pt idx="2">
                  <c:v>1.39</c:v>
                </c:pt>
                <c:pt idx="3" formatCode="#,##0.00;&quot;△&quot;#,##0.00">
                  <c:v>0</c:v>
                </c:pt>
                <c:pt idx="4" formatCode="#,##0.00;&quot;△&quot;#,##0.00">
                  <c:v>0</c:v>
                </c:pt>
              </c:numCache>
            </c:numRef>
          </c:val>
          <c:extLst>
            <c:ext xmlns:c16="http://schemas.microsoft.com/office/drawing/2014/chart" uri="{C3380CC4-5D6E-409C-BE32-E72D297353CC}">
              <c16:uniqueId val="{00000000-D78C-44AD-BF14-86EA02F0E52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D78C-44AD-BF14-86EA02F0E52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96.42</c:v>
                </c:pt>
                <c:pt idx="1">
                  <c:v>73.540000000000006</c:v>
                </c:pt>
                <c:pt idx="2">
                  <c:v>89.59</c:v>
                </c:pt>
                <c:pt idx="3">
                  <c:v>74.709999999999994</c:v>
                </c:pt>
                <c:pt idx="4">
                  <c:v>69.84</c:v>
                </c:pt>
              </c:numCache>
            </c:numRef>
          </c:val>
          <c:extLst>
            <c:ext xmlns:c16="http://schemas.microsoft.com/office/drawing/2014/chart" uri="{C3380CC4-5D6E-409C-BE32-E72D297353CC}">
              <c16:uniqueId val="{00000000-113E-46A9-96FD-A824D0FB25A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113E-46A9-96FD-A824D0FB25A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174.19</c:v>
                </c:pt>
                <c:pt idx="1">
                  <c:v>287.70999999999998</c:v>
                </c:pt>
                <c:pt idx="2">
                  <c:v>236.45</c:v>
                </c:pt>
                <c:pt idx="3">
                  <c:v>281.55</c:v>
                </c:pt>
                <c:pt idx="4">
                  <c:v>269.58</c:v>
                </c:pt>
              </c:numCache>
            </c:numRef>
          </c:val>
          <c:extLst>
            <c:ext xmlns:c16="http://schemas.microsoft.com/office/drawing/2014/chart" uri="{C3380CC4-5D6E-409C-BE32-E72D297353CC}">
              <c16:uniqueId val="{00000000-89C1-469D-9DE2-3FAB062A2AE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89C1-469D-9DE2-3FAB062A2AE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I9" zoomScaleNormal="100" workbookViewId="0">
      <selection activeCell="AT37" sqref="AT3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福島県　会津坂下町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法非適用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14552</v>
      </c>
      <c r="AM8" s="45"/>
      <c r="AN8" s="45"/>
      <c r="AO8" s="45"/>
      <c r="AP8" s="45"/>
      <c r="AQ8" s="45"/>
      <c r="AR8" s="45"/>
      <c r="AS8" s="45"/>
      <c r="AT8" s="44">
        <f>データ!T6</f>
        <v>283.79000000000002</v>
      </c>
      <c r="AU8" s="44"/>
      <c r="AV8" s="44"/>
      <c r="AW8" s="44"/>
      <c r="AX8" s="44"/>
      <c r="AY8" s="44"/>
      <c r="AZ8" s="44"/>
      <c r="BA8" s="44"/>
      <c r="BB8" s="44">
        <f>データ!U6</f>
        <v>51.28</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7.62</v>
      </c>
      <c r="Q10" s="44"/>
      <c r="R10" s="44"/>
      <c r="S10" s="44"/>
      <c r="T10" s="44"/>
      <c r="U10" s="44"/>
      <c r="V10" s="44"/>
      <c r="W10" s="44">
        <f>データ!Q6</f>
        <v>92</v>
      </c>
      <c r="X10" s="44"/>
      <c r="Y10" s="44"/>
      <c r="Z10" s="44"/>
      <c r="AA10" s="44"/>
      <c r="AB10" s="44"/>
      <c r="AC10" s="44"/>
      <c r="AD10" s="45">
        <f>データ!R6</f>
        <v>3549</v>
      </c>
      <c r="AE10" s="45"/>
      <c r="AF10" s="45"/>
      <c r="AG10" s="45"/>
      <c r="AH10" s="45"/>
      <c r="AI10" s="45"/>
      <c r="AJ10" s="45"/>
      <c r="AK10" s="2"/>
      <c r="AL10" s="45">
        <f>データ!V6</f>
        <v>1098</v>
      </c>
      <c r="AM10" s="45"/>
      <c r="AN10" s="45"/>
      <c r="AO10" s="45"/>
      <c r="AP10" s="45"/>
      <c r="AQ10" s="45"/>
      <c r="AR10" s="45"/>
      <c r="AS10" s="45"/>
      <c r="AT10" s="44">
        <f>データ!W6</f>
        <v>1.19</v>
      </c>
      <c r="AU10" s="44"/>
      <c r="AV10" s="44"/>
      <c r="AW10" s="44"/>
      <c r="AX10" s="44"/>
      <c r="AY10" s="44"/>
      <c r="AZ10" s="44"/>
      <c r="BA10" s="44"/>
      <c r="BB10" s="44">
        <f>データ!X6</f>
        <v>922.69</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121</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119</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120</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44</v>
      </c>
      <c r="N86" s="12" t="s">
        <v>45</v>
      </c>
      <c r="O86" s="12" t="str">
        <f>データ!EO6</f>
        <v>【0.02】</v>
      </c>
    </row>
  </sheetData>
  <sheetProtection algorithmName="SHA-512" hashValue="KkF8ZGq9ayqtHImwZOsQtAK9lYtC+xI3QPGmLmkjvIEf701PLKlBcsnWq/VrrF3JhZTD1vr6XDpwxO4iBt18sg==" saltValue="4Ha+tlGP7k5mnMXDub6Oc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2" t="s">
        <v>55</v>
      </c>
      <c r="I3" s="73"/>
      <c r="J3" s="73"/>
      <c r="K3" s="73"/>
      <c r="L3" s="73"/>
      <c r="M3" s="73"/>
      <c r="N3" s="73"/>
      <c r="O3" s="73"/>
      <c r="P3" s="73"/>
      <c r="Q3" s="73"/>
      <c r="R3" s="73"/>
      <c r="S3" s="73"/>
      <c r="T3" s="73"/>
      <c r="U3" s="73"/>
      <c r="V3" s="73"/>
      <c r="W3" s="73"/>
      <c r="X3" s="74"/>
      <c r="Y3" s="78" t="s">
        <v>56</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57</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58</v>
      </c>
      <c r="B4" s="16"/>
      <c r="C4" s="16"/>
      <c r="D4" s="16"/>
      <c r="E4" s="16"/>
      <c r="F4" s="16"/>
      <c r="G4" s="16"/>
      <c r="H4" s="75"/>
      <c r="I4" s="76"/>
      <c r="J4" s="76"/>
      <c r="K4" s="76"/>
      <c r="L4" s="76"/>
      <c r="M4" s="76"/>
      <c r="N4" s="76"/>
      <c r="O4" s="76"/>
      <c r="P4" s="76"/>
      <c r="Q4" s="76"/>
      <c r="R4" s="76"/>
      <c r="S4" s="76"/>
      <c r="T4" s="76"/>
      <c r="U4" s="76"/>
      <c r="V4" s="76"/>
      <c r="W4" s="76"/>
      <c r="X4" s="77"/>
      <c r="Y4" s="71" t="s">
        <v>59</v>
      </c>
      <c r="Z4" s="71"/>
      <c r="AA4" s="71"/>
      <c r="AB4" s="71"/>
      <c r="AC4" s="71"/>
      <c r="AD4" s="71"/>
      <c r="AE4" s="71"/>
      <c r="AF4" s="71"/>
      <c r="AG4" s="71"/>
      <c r="AH4" s="71"/>
      <c r="AI4" s="71"/>
      <c r="AJ4" s="71" t="s">
        <v>60</v>
      </c>
      <c r="AK4" s="71"/>
      <c r="AL4" s="71"/>
      <c r="AM4" s="71"/>
      <c r="AN4" s="71"/>
      <c r="AO4" s="71"/>
      <c r="AP4" s="71"/>
      <c r="AQ4" s="71"/>
      <c r="AR4" s="71"/>
      <c r="AS4" s="71"/>
      <c r="AT4" s="71"/>
      <c r="AU4" s="71" t="s">
        <v>61</v>
      </c>
      <c r="AV4" s="71"/>
      <c r="AW4" s="71"/>
      <c r="AX4" s="71"/>
      <c r="AY4" s="71"/>
      <c r="AZ4" s="71"/>
      <c r="BA4" s="71"/>
      <c r="BB4" s="71"/>
      <c r="BC4" s="71"/>
      <c r="BD4" s="71"/>
      <c r="BE4" s="71"/>
      <c r="BF4" s="71" t="s">
        <v>62</v>
      </c>
      <c r="BG4" s="71"/>
      <c r="BH4" s="71"/>
      <c r="BI4" s="71"/>
      <c r="BJ4" s="71"/>
      <c r="BK4" s="71"/>
      <c r="BL4" s="71"/>
      <c r="BM4" s="71"/>
      <c r="BN4" s="71"/>
      <c r="BO4" s="71"/>
      <c r="BP4" s="71"/>
      <c r="BQ4" s="71" t="s">
        <v>63</v>
      </c>
      <c r="BR4" s="71"/>
      <c r="BS4" s="71"/>
      <c r="BT4" s="71"/>
      <c r="BU4" s="71"/>
      <c r="BV4" s="71"/>
      <c r="BW4" s="71"/>
      <c r="BX4" s="71"/>
      <c r="BY4" s="71"/>
      <c r="BZ4" s="71"/>
      <c r="CA4" s="71"/>
      <c r="CB4" s="71" t="s">
        <v>64</v>
      </c>
      <c r="CC4" s="71"/>
      <c r="CD4" s="71"/>
      <c r="CE4" s="71"/>
      <c r="CF4" s="71"/>
      <c r="CG4" s="71"/>
      <c r="CH4" s="71"/>
      <c r="CI4" s="71"/>
      <c r="CJ4" s="71"/>
      <c r="CK4" s="71"/>
      <c r="CL4" s="71"/>
      <c r="CM4" s="71" t="s">
        <v>65</v>
      </c>
      <c r="CN4" s="71"/>
      <c r="CO4" s="71"/>
      <c r="CP4" s="71"/>
      <c r="CQ4" s="71"/>
      <c r="CR4" s="71"/>
      <c r="CS4" s="71"/>
      <c r="CT4" s="71"/>
      <c r="CU4" s="71"/>
      <c r="CV4" s="71"/>
      <c r="CW4" s="71"/>
      <c r="CX4" s="71" t="s">
        <v>66</v>
      </c>
      <c r="CY4" s="71"/>
      <c r="CZ4" s="71"/>
      <c r="DA4" s="71"/>
      <c r="DB4" s="71"/>
      <c r="DC4" s="71"/>
      <c r="DD4" s="71"/>
      <c r="DE4" s="71"/>
      <c r="DF4" s="71"/>
      <c r="DG4" s="71"/>
      <c r="DH4" s="71"/>
      <c r="DI4" s="71" t="s">
        <v>67</v>
      </c>
      <c r="DJ4" s="71"/>
      <c r="DK4" s="71"/>
      <c r="DL4" s="71"/>
      <c r="DM4" s="71"/>
      <c r="DN4" s="71"/>
      <c r="DO4" s="71"/>
      <c r="DP4" s="71"/>
      <c r="DQ4" s="71"/>
      <c r="DR4" s="71"/>
      <c r="DS4" s="71"/>
      <c r="DT4" s="71" t="s">
        <v>68</v>
      </c>
      <c r="DU4" s="71"/>
      <c r="DV4" s="71"/>
      <c r="DW4" s="71"/>
      <c r="DX4" s="71"/>
      <c r="DY4" s="71"/>
      <c r="DZ4" s="71"/>
      <c r="EA4" s="71"/>
      <c r="EB4" s="71"/>
      <c r="EC4" s="71"/>
      <c r="ED4" s="71"/>
      <c r="EE4" s="71" t="s">
        <v>69</v>
      </c>
      <c r="EF4" s="71"/>
      <c r="EG4" s="71"/>
      <c r="EH4" s="71"/>
      <c r="EI4" s="71"/>
      <c r="EJ4" s="71"/>
      <c r="EK4" s="71"/>
      <c r="EL4" s="71"/>
      <c r="EM4" s="71"/>
      <c r="EN4" s="71"/>
      <c r="EO4" s="71"/>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2023</v>
      </c>
      <c r="C6" s="19">
        <f t="shared" ref="C6:X6" si="3">C7</f>
        <v>74217</v>
      </c>
      <c r="D6" s="19">
        <f t="shared" si="3"/>
        <v>47</v>
      </c>
      <c r="E6" s="19">
        <f t="shared" si="3"/>
        <v>17</v>
      </c>
      <c r="F6" s="19">
        <f t="shared" si="3"/>
        <v>5</v>
      </c>
      <c r="G6" s="19">
        <f t="shared" si="3"/>
        <v>0</v>
      </c>
      <c r="H6" s="19" t="str">
        <f t="shared" si="3"/>
        <v>福島県　会津坂下町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7.62</v>
      </c>
      <c r="Q6" s="20">
        <f t="shared" si="3"/>
        <v>92</v>
      </c>
      <c r="R6" s="20">
        <f t="shared" si="3"/>
        <v>3549</v>
      </c>
      <c r="S6" s="20">
        <f t="shared" si="3"/>
        <v>14552</v>
      </c>
      <c r="T6" s="20">
        <f t="shared" si="3"/>
        <v>283.79000000000002</v>
      </c>
      <c r="U6" s="20">
        <f t="shared" si="3"/>
        <v>51.28</v>
      </c>
      <c r="V6" s="20">
        <f t="shared" si="3"/>
        <v>1098</v>
      </c>
      <c r="W6" s="20">
        <f t="shared" si="3"/>
        <v>1.19</v>
      </c>
      <c r="X6" s="20">
        <f t="shared" si="3"/>
        <v>922.69</v>
      </c>
      <c r="Y6" s="21">
        <f>IF(Y7="",NA(),Y7)</f>
        <v>99.49</v>
      </c>
      <c r="Z6" s="21">
        <f t="shared" ref="Z6:AH6" si="4">IF(Z7="",NA(),Z7)</f>
        <v>99.56</v>
      </c>
      <c r="AA6" s="21">
        <f t="shared" si="4"/>
        <v>99.48</v>
      </c>
      <c r="AB6" s="21">
        <f t="shared" si="4"/>
        <v>99.5</v>
      </c>
      <c r="AC6" s="21">
        <f t="shared" si="4"/>
        <v>50.13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3.66</v>
      </c>
      <c r="BG6" s="21">
        <f t="shared" ref="BG6:BO6" si="7">IF(BG7="",NA(),BG7)</f>
        <v>3.01</v>
      </c>
      <c r="BH6" s="21">
        <f t="shared" si="7"/>
        <v>1.39</v>
      </c>
      <c r="BI6" s="20">
        <f t="shared" si="7"/>
        <v>0</v>
      </c>
      <c r="BJ6" s="20">
        <f t="shared" si="7"/>
        <v>0</v>
      </c>
      <c r="BK6" s="21">
        <f t="shared" si="7"/>
        <v>826.83</v>
      </c>
      <c r="BL6" s="21">
        <f t="shared" si="7"/>
        <v>867.83</v>
      </c>
      <c r="BM6" s="21">
        <f t="shared" si="7"/>
        <v>791.76</v>
      </c>
      <c r="BN6" s="21">
        <f t="shared" si="7"/>
        <v>900.82</v>
      </c>
      <c r="BO6" s="21">
        <f t="shared" si="7"/>
        <v>839.21</v>
      </c>
      <c r="BP6" s="20" t="str">
        <f>IF(BP7="","",IF(BP7="-","【-】","【"&amp;SUBSTITUTE(TEXT(BP7,"#,##0.00"),"-","△")&amp;"】"))</f>
        <v>【785.10】</v>
      </c>
      <c r="BQ6" s="21">
        <f>IF(BQ7="",NA(),BQ7)</f>
        <v>96.42</v>
      </c>
      <c r="BR6" s="21">
        <f t="shared" ref="BR6:BZ6" si="8">IF(BR7="",NA(),BR7)</f>
        <v>73.540000000000006</v>
      </c>
      <c r="BS6" s="21">
        <f t="shared" si="8"/>
        <v>89.59</v>
      </c>
      <c r="BT6" s="21">
        <f t="shared" si="8"/>
        <v>74.709999999999994</v>
      </c>
      <c r="BU6" s="21">
        <f t="shared" si="8"/>
        <v>69.84</v>
      </c>
      <c r="BV6" s="21">
        <f t="shared" si="8"/>
        <v>57.31</v>
      </c>
      <c r="BW6" s="21">
        <f t="shared" si="8"/>
        <v>57.08</v>
      </c>
      <c r="BX6" s="21">
        <f t="shared" si="8"/>
        <v>56.26</v>
      </c>
      <c r="BY6" s="21">
        <f t="shared" si="8"/>
        <v>52.94</v>
      </c>
      <c r="BZ6" s="21">
        <f t="shared" si="8"/>
        <v>52.05</v>
      </c>
      <c r="CA6" s="20" t="str">
        <f>IF(CA7="","",IF(CA7="-","【-】","【"&amp;SUBSTITUTE(TEXT(CA7,"#,##0.00"),"-","△")&amp;"】"))</f>
        <v>【56.93】</v>
      </c>
      <c r="CB6" s="21">
        <f>IF(CB7="",NA(),CB7)</f>
        <v>174.19</v>
      </c>
      <c r="CC6" s="21">
        <f t="shared" ref="CC6:CK6" si="9">IF(CC7="",NA(),CC7)</f>
        <v>287.70999999999998</v>
      </c>
      <c r="CD6" s="21">
        <f t="shared" si="9"/>
        <v>236.45</v>
      </c>
      <c r="CE6" s="21">
        <f t="shared" si="9"/>
        <v>281.55</v>
      </c>
      <c r="CF6" s="21">
        <f t="shared" si="9"/>
        <v>269.58</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64.14</v>
      </c>
      <c r="CN6" s="21">
        <f t="shared" ref="CN6:CV6" si="10">IF(CN7="",NA(),CN7)</f>
        <v>61.1</v>
      </c>
      <c r="CO6" s="21">
        <f t="shared" si="10"/>
        <v>60.91</v>
      </c>
      <c r="CP6" s="21">
        <f t="shared" si="10"/>
        <v>46.3</v>
      </c>
      <c r="CQ6" s="21">
        <f t="shared" si="10"/>
        <v>44.02</v>
      </c>
      <c r="CR6" s="21">
        <f t="shared" si="10"/>
        <v>50.14</v>
      </c>
      <c r="CS6" s="21">
        <f t="shared" si="10"/>
        <v>54.83</v>
      </c>
      <c r="CT6" s="21">
        <f t="shared" si="10"/>
        <v>66.53</v>
      </c>
      <c r="CU6" s="21">
        <f t="shared" si="10"/>
        <v>52.35</v>
      </c>
      <c r="CV6" s="21">
        <f t="shared" si="10"/>
        <v>46.25</v>
      </c>
      <c r="CW6" s="20" t="str">
        <f>IF(CW7="","",IF(CW7="-","【-】","【"&amp;SUBSTITUTE(TEXT(CW7,"#,##0.00"),"-","△")&amp;"】"))</f>
        <v>【49.87】</v>
      </c>
      <c r="CX6" s="21">
        <f>IF(CX7="",NA(),CX7)</f>
        <v>76.7</v>
      </c>
      <c r="CY6" s="21">
        <f t="shared" ref="CY6:DG6" si="11">IF(CY7="",NA(),CY7)</f>
        <v>76.819999999999993</v>
      </c>
      <c r="CZ6" s="21">
        <f t="shared" si="11"/>
        <v>78.66</v>
      </c>
      <c r="DA6" s="21">
        <f t="shared" si="11"/>
        <v>79.64</v>
      </c>
      <c r="DB6" s="21">
        <f t="shared" si="11"/>
        <v>79.959999999999994</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15">
      <c r="A7" s="14"/>
      <c r="B7" s="23">
        <v>2023</v>
      </c>
      <c r="C7" s="23">
        <v>74217</v>
      </c>
      <c r="D7" s="23">
        <v>47</v>
      </c>
      <c r="E7" s="23">
        <v>17</v>
      </c>
      <c r="F7" s="23">
        <v>5</v>
      </c>
      <c r="G7" s="23">
        <v>0</v>
      </c>
      <c r="H7" s="23" t="s">
        <v>99</v>
      </c>
      <c r="I7" s="23" t="s">
        <v>100</v>
      </c>
      <c r="J7" s="23" t="s">
        <v>101</v>
      </c>
      <c r="K7" s="23" t="s">
        <v>102</v>
      </c>
      <c r="L7" s="23" t="s">
        <v>103</v>
      </c>
      <c r="M7" s="23" t="s">
        <v>104</v>
      </c>
      <c r="N7" s="24" t="s">
        <v>105</v>
      </c>
      <c r="O7" s="24" t="s">
        <v>106</v>
      </c>
      <c r="P7" s="24">
        <v>7.62</v>
      </c>
      <c r="Q7" s="24">
        <v>92</v>
      </c>
      <c r="R7" s="24">
        <v>3549</v>
      </c>
      <c r="S7" s="24">
        <v>14552</v>
      </c>
      <c r="T7" s="24">
        <v>283.79000000000002</v>
      </c>
      <c r="U7" s="24">
        <v>51.28</v>
      </c>
      <c r="V7" s="24">
        <v>1098</v>
      </c>
      <c r="W7" s="24">
        <v>1.19</v>
      </c>
      <c r="X7" s="24">
        <v>922.69</v>
      </c>
      <c r="Y7" s="24">
        <v>99.49</v>
      </c>
      <c r="Z7" s="24">
        <v>99.56</v>
      </c>
      <c r="AA7" s="24">
        <v>99.48</v>
      </c>
      <c r="AB7" s="24">
        <v>99.5</v>
      </c>
      <c r="AC7" s="24">
        <v>50.13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3.66</v>
      </c>
      <c r="BG7" s="24">
        <v>3.01</v>
      </c>
      <c r="BH7" s="24">
        <v>1.39</v>
      </c>
      <c r="BI7" s="24">
        <v>0</v>
      </c>
      <c r="BJ7" s="24">
        <v>0</v>
      </c>
      <c r="BK7" s="24">
        <v>826.83</v>
      </c>
      <c r="BL7" s="24">
        <v>867.83</v>
      </c>
      <c r="BM7" s="24">
        <v>791.76</v>
      </c>
      <c r="BN7" s="24">
        <v>900.82</v>
      </c>
      <c r="BO7" s="24">
        <v>839.21</v>
      </c>
      <c r="BP7" s="24">
        <v>785.1</v>
      </c>
      <c r="BQ7" s="24">
        <v>96.42</v>
      </c>
      <c r="BR7" s="24">
        <v>73.540000000000006</v>
      </c>
      <c r="BS7" s="24">
        <v>89.59</v>
      </c>
      <c r="BT7" s="24">
        <v>74.709999999999994</v>
      </c>
      <c r="BU7" s="24">
        <v>69.84</v>
      </c>
      <c r="BV7" s="24">
        <v>57.31</v>
      </c>
      <c r="BW7" s="24">
        <v>57.08</v>
      </c>
      <c r="BX7" s="24">
        <v>56.26</v>
      </c>
      <c r="BY7" s="24">
        <v>52.94</v>
      </c>
      <c r="BZ7" s="24">
        <v>52.05</v>
      </c>
      <c r="CA7" s="24">
        <v>56.93</v>
      </c>
      <c r="CB7" s="24">
        <v>174.19</v>
      </c>
      <c r="CC7" s="24">
        <v>287.70999999999998</v>
      </c>
      <c r="CD7" s="24">
        <v>236.45</v>
      </c>
      <c r="CE7" s="24">
        <v>281.55</v>
      </c>
      <c r="CF7" s="24">
        <v>269.58</v>
      </c>
      <c r="CG7" s="24">
        <v>273.52</v>
      </c>
      <c r="CH7" s="24">
        <v>274.99</v>
      </c>
      <c r="CI7" s="24">
        <v>282.08999999999997</v>
      </c>
      <c r="CJ7" s="24">
        <v>303.27999999999997</v>
      </c>
      <c r="CK7" s="24">
        <v>301.86</v>
      </c>
      <c r="CL7" s="24">
        <v>271.14999999999998</v>
      </c>
      <c r="CM7" s="24">
        <v>64.14</v>
      </c>
      <c r="CN7" s="24">
        <v>61.1</v>
      </c>
      <c r="CO7" s="24">
        <v>60.91</v>
      </c>
      <c r="CP7" s="24">
        <v>46.3</v>
      </c>
      <c r="CQ7" s="24">
        <v>44.02</v>
      </c>
      <c r="CR7" s="24">
        <v>50.14</v>
      </c>
      <c r="CS7" s="24">
        <v>54.83</v>
      </c>
      <c r="CT7" s="24">
        <v>66.53</v>
      </c>
      <c r="CU7" s="24">
        <v>52.35</v>
      </c>
      <c r="CV7" s="24">
        <v>46.25</v>
      </c>
      <c r="CW7" s="24">
        <v>49.87</v>
      </c>
      <c r="CX7" s="24">
        <v>76.7</v>
      </c>
      <c r="CY7" s="24">
        <v>76.819999999999993</v>
      </c>
      <c r="CZ7" s="24">
        <v>78.66</v>
      </c>
      <c r="DA7" s="24">
        <v>79.64</v>
      </c>
      <c r="DB7" s="24">
        <v>79.959999999999994</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112</v>
      </c>
    </row>
    <row r="12" spans="1:145" x14ac:dyDescent="0.15">
      <c r="B12">
        <v>1</v>
      </c>
      <c r="C12">
        <v>1</v>
      </c>
      <c r="D12">
        <v>2</v>
      </c>
      <c r="E12">
        <v>3</v>
      </c>
      <c r="F12">
        <v>4</v>
      </c>
      <c r="G12" t="s">
        <v>113</v>
      </c>
    </row>
    <row r="13" spans="1:145" x14ac:dyDescent="0.15">
      <c r="B13" t="s">
        <v>114</v>
      </c>
      <c r="C13" t="s">
        <v>115</v>
      </c>
      <c r="D13" t="s">
        <v>116</v>
      </c>
      <c r="E13" t="s">
        <v>117</v>
      </c>
      <c r="F13" t="s">
        <v>116</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NOT0113</cp:lastModifiedBy>
  <cp:lastPrinted>2025-01-31T03:01:03Z</cp:lastPrinted>
  <dcterms:created xsi:type="dcterms:W3CDTF">2024-12-19T01:42:36Z</dcterms:created>
  <dcterms:modified xsi:type="dcterms:W3CDTF">2025-01-31T04:48:15Z</dcterms:modified>
  <cp:category/>
</cp:coreProperties>
</file>