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 Id="rId5"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bandaifukushima-my.sharepoint.com/personal/naofumi_yoshida_town_bandai_fukushima_jp/Documents/上下水道係/下水道関係/経営比較分析票/R6/"/>
    </mc:Choice>
  </mc:AlternateContent>
  <xr:revisionPtr revIDLastSave="4" documentId="11_79CAD15EC823D039EE78DA72DBCCB46E61501F3F" xr6:coauthVersionLast="47" xr6:coauthVersionMax="47" xr10:uidLastSave="{2DD1D027-658C-46B5-A6E7-72CBB0878D26}"/>
  <workbookProtection workbookAlgorithmName="SHA-512" workbookHashValue="R1J46X+j6X3sRytLj8IA2R3GgtIIKnlOldZwzkYyAP0b/wYHVPl7XrQCd7GyVkTNvnu2gxcEHnpc6EZP/SiGhQ==" workbookSaltValue="ojOBvIv9lv6W0MG0F+wdWg=="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AL10" i="4"/>
  <c r="I10" i="4"/>
  <c r="AL8" i="4"/>
  <c r="I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<sst xmlns="http://schemas.openxmlformats.org/spreadsheetml/2006/main" count="236" uniqueCount="119">
  <si>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</si>
  <si>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</si>
  <si>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</si>
  <si>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</si>
  <si>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</si>
  <si>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</si>
  <si>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</si>
  <si>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</si>
  <si>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</si>
  <si>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</si>
  <si>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</si>
  <si>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</si>
  <si>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</si>
  <si>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</si>
  <si>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</si>
  <si>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</si>
  <si>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</si>
  <si>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</si>
  <si>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</si>
  <si>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</si>
  <si>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</si>
  <si>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</si>
  <si>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</si>
  <si>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</si>
  <si>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</si>
  <si>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</si>
  <si>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</si>
  <si>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</si>
  <si>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</si>
  <si>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</si>
  <si>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</si>
  <si>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</si>
  <si>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</si>
  <si>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</si>
  <si>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</si>
  <si>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</si>
  <si>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</si>
  <si>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</si>
  <si>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</si>
  <si>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</si>
  <si>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</si>
  <si>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</si>
  <si>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</si>
  <si>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</si>
  <si>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</si>
  <si>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</si>
  <si>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</si>
  <si>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</si>
  <si>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</si>
  <si>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</si>
  <si>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</si>
  <si>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</si>
  <si>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</si>
  <si>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</si>
  <si>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</si>
  <si>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</si>
  <si>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</si>
  <si>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</si>
  <si>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</si>
  <si>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</si>
  <si>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</si>
  <si>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</si>
  <si>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</si>
  <si>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</si>
  <si>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</si>
  <si>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</si>
  <si>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</si>
  <si>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</si>
  <si>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</si>
  <si>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</si>
  <si>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</si>
  <si>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</si>
  <si>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</si>
  <si>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</si>
  <si>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</si>
  <si>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</si>
  <si>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</si>
  <si>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</si>
  <si>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</si>
  <si>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</si>
  <si>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</si>
  <si>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</si>
  <si>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</si>
  <si>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</si>
  <si>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</si>
  <si>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</si>
  <si>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</si>
  <si>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</si>
  <si>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</si>
  <si>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</si>
  <si>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</si>
  <si>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</si>
  <si>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</si>
  <si>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</si>
  <si>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</si>
  <si>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</si>
  <si>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</si>
  <si>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</si>
  <si>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</si>
  <si>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</si>
  <si>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</si>
  <si>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</si>
  <si>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</si>
  <si>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</si>
  <si>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</si>
  <si>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</si>
  <si>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</si>
  <si>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</si>
  <si>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</si>
  <si>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</si>
  <si>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</si>
  <si>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</si>
  <si>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</si>
  <si>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</si>
  <si>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</si>
  <si>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</si>
  <si>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下水道は衛生的な生活環境を確保するとともに、水質保全・自然環境の保持のために必要不可欠な施設であり、持続的なサービスの提供が求められます。その経営の健全化のためには、収入・支出両面において経営基盤強化のための取組を進める必要があります。具体的には、以下のようなものがあげられます。
　収入面で見ると、水洗化率の向上による有収水量の増加を図る一方、人口減少や節水機器の普及に伴う有収水量の減少等を見込んだ適切な料金水準の設定を行うことにより安定した収入確保に取り組む必要があります。
 支出面で見ると、起債の償還はピークを超えたが依然大きな割合を占めていることから、予防保全的なメンテナンスと維持管理に努め経費を抑制していかなければなりません。</t>
    <rPh sb="1" eb="4">
      <t>ゲスイドウ</t>
    </rPh>
    <rPh sb="5" eb="8">
      <t>エイセイテキ</t>
    </rPh>
    <rPh sb="9" eb="11">
      <t>セイカツ</t>
    </rPh>
    <rPh sb="11" eb="13">
      <t>カンキョウ</t>
    </rPh>
    <rPh sb="14" eb="16">
      <t>カクホ</t>
    </rPh>
    <rPh sb="23" eb="25">
      <t>スイシツ</t>
    </rPh>
    <rPh sb="25" eb="27">
      <t>ホゼン</t>
    </rPh>
    <rPh sb="28" eb="30">
      <t>シゼン</t>
    </rPh>
    <rPh sb="30" eb="32">
      <t>カンキョウ</t>
    </rPh>
    <rPh sb="33" eb="35">
      <t>ホジ</t>
    </rPh>
    <rPh sb="39" eb="41">
      <t>ヒツヨウ</t>
    </rPh>
    <rPh sb="41" eb="44">
      <t>フカケツ</t>
    </rPh>
    <rPh sb="45" eb="47">
      <t>シセツ</t>
    </rPh>
    <rPh sb="51" eb="54">
      <t>ジゾクテキ</t>
    </rPh>
    <rPh sb="60" eb="62">
      <t>テイキョウ</t>
    </rPh>
    <rPh sb="63" eb="64">
      <t>モト</t>
    </rPh>
    <rPh sb="166" eb="168">
      <t>ゾウカ</t>
    </rPh>
    <rPh sb="169" eb="170">
      <t>ハカ</t>
    </rPh>
    <rPh sb="171" eb="173">
      <t>イッポウ</t>
    </rPh>
    <rPh sb="174" eb="176">
      <t>ジンコウ</t>
    </rPh>
    <rPh sb="176" eb="178">
      <t>ゲンショウ</t>
    </rPh>
    <rPh sb="179" eb="181">
      <t>セッスイ</t>
    </rPh>
    <rPh sb="181" eb="183">
      <t>キキ</t>
    </rPh>
    <rPh sb="184" eb="186">
      <t>フキュウ</t>
    </rPh>
    <rPh sb="187" eb="188">
      <t>トモナ</t>
    </rPh>
    <rPh sb="189" eb="191">
      <t>ユウシュウ</t>
    </rPh>
    <rPh sb="191" eb="193">
      <t>スイリョウ</t>
    </rPh>
    <rPh sb="194" eb="196">
      <t>ゲンショウ</t>
    </rPh>
    <rPh sb="196" eb="197">
      <t>トウ</t>
    </rPh>
    <rPh sb="198" eb="200">
      <t>ミコ</t>
    </rPh>
    <rPh sb="202" eb="204">
      <t>テキセツ</t>
    </rPh>
    <rPh sb="205" eb="207">
      <t>リョウキン</t>
    </rPh>
    <rPh sb="207" eb="209">
      <t>スイジュン</t>
    </rPh>
    <rPh sb="210" eb="212">
      <t>セッテイ</t>
    </rPh>
    <rPh sb="213" eb="214">
      <t>オコナ</t>
    </rPh>
    <rPh sb="220" eb="222">
      <t>アンテイ</t>
    </rPh>
    <rPh sb="224" eb="226">
      <t>シュウニュウ</t>
    </rPh>
    <rPh sb="226" eb="228">
      <t>カクホ</t>
    </rPh>
    <rPh sb="229" eb="230">
      <t>ト</t>
    </rPh>
    <rPh sb="231" eb="232">
      <t>ク</t>
    </rPh>
    <rPh sb="233" eb="235">
      <t>ヒツヨウ</t>
    </rPh>
    <rPh sb="254" eb="256">
      <t>ショウカン</t>
    </rPh>
    <rPh sb="261" eb="262">
      <t>コ</t>
    </rPh>
    <rPh sb="265" eb="267">
      <t>イゼン</t>
    </rPh>
    <rPh sb="267" eb="268">
      <t>オオ</t>
    </rPh>
    <rPh sb="270" eb="272">
      <t>ワリアイ</t>
    </rPh>
    <rPh sb="273" eb="274">
      <t>シ</t>
    </rPh>
    <rPh sb="283" eb="285">
      <t>ヨボウ</t>
    </rPh>
    <rPh sb="285" eb="288">
      <t>ホゼンテキ</t>
    </rPh>
    <rPh sb="296" eb="298">
      <t>イジ</t>
    </rPh>
    <rPh sb="298" eb="300">
      <t>カンリ</t>
    </rPh>
    <rPh sb="301" eb="302">
      <t>ツト</t>
    </rPh>
    <rPh sb="303" eb="305">
      <t>ケイヒ</t>
    </rPh>
    <rPh sb="306" eb="308">
      <t>ヨクセイ</t>
    </rPh>
    <phoneticPr fontId="16"/>
  </si>
  <si>
    <t>　供用開始から２０年以上を経過しているが、管路については老朽化はあまり見受けられません。しかし、処理施設の、機械・電気設備等は経年劣化により不具合が発生してきています。そのため、ストックマネジメント計画を策定し、修繕費用の平準化を図り、補助金や起債を活用しながら施設の適切な維持管理を行っていくこととしております。</t>
    <rPh sb="99" eb="101">
      <t>ケイカク</t>
    </rPh>
    <rPh sb="102" eb="104">
      <t>サクテイ</t>
    </rPh>
    <rPh sb="106" eb="108">
      <t>シュウゼン</t>
    </rPh>
    <rPh sb="108" eb="110">
      <t>ヒヨウ</t>
    </rPh>
    <rPh sb="111" eb="114">
      <t>ヘイジュンカ</t>
    </rPh>
    <rPh sb="115" eb="116">
      <t>ハカ</t>
    </rPh>
    <rPh sb="118" eb="121">
      <t>ホジョキン</t>
    </rPh>
    <rPh sb="122" eb="124">
      <t>キサイ</t>
    </rPh>
    <rPh sb="125" eb="127">
      <t>カツヨウ</t>
    </rPh>
    <rPh sb="131" eb="133">
      <t>シセツ</t>
    </rPh>
    <rPh sb="134" eb="136">
      <t>テキセツ</t>
    </rPh>
    <rPh sb="137" eb="139">
      <t>イジ</t>
    </rPh>
    <rPh sb="139" eb="141">
      <t>カンリ</t>
    </rPh>
    <rPh sb="142" eb="143">
      <t>オコナ</t>
    </rPh>
    <phoneticPr fontId="16"/>
  </si>
  <si>
    <t>　人口減少や節水型機器の普及に伴う使用料収入の減少、老朽化した施設の修繕や更新等にかかる費用の増加により、さらに厳しい経営環境となることが予想されます。経費削減や更新投資に充てる財源を確保し、将来にわたって持続可能な健全経営を行うため、更新費用の平準化や料金改定等も視野に入れることが必要となっています。
　今後は、持続可能なストックマネジメントの推進や、適切な原価計算に基づく料金水準の設定をするため、令和６年度からは公営企業会計を適用し、安心・安全な生活環境の確保に努めて行きます。</t>
    <rPh sb="6" eb="9">
      <t>セッスイガタ</t>
    </rPh>
    <rPh sb="9" eb="11">
      <t>キキ</t>
    </rPh>
    <rPh sb="12" eb="14">
      <t>フキュウ</t>
    </rPh>
    <rPh sb="56" eb="57">
      <t>キビ</t>
    </rPh>
    <rPh sb="61" eb="63">
      <t>カンキョウ</t>
    </rPh>
    <rPh sb="96" eb="98">
      <t>ショウライ</t>
    </rPh>
    <rPh sb="103" eb="105">
      <t>ジゾク</t>
    </rPh>
    <rPh sb="105" eb="107">
      <t>カノウ</t>
    </rPh>
    <rPh sb="118" eb="120">
      <t>コウシン</t>
    </rPh>
    <rPh sb="120" eb="122">
      <t>ヒヨウ</t>
    </rPh>
    <rPh sb="123" eb="126">
      <t>ヘイジュンカ</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</si>
</sst>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2.xml" />
  <Relationship Id="rId3" Type="http://schemas.openxmlformats.org/officeDocument/2006/relationships/theme" Target="theme/theme1.xml" />
  <Relationship Id="rId7"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 Id="rId9" Type="http://schemas.openxmlformats.org/officeDocument/2006/relationships/customXml" Target="../customXml/item3.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DD-4C26-AC23-157FBEB8FAB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D1DD-4C26-AC23-157FBEB8FAB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54.5</c:v>
                </c:pt>
                <c:pt idx="1">
                  <c:v>53</c:v>
                </c:pt>
                <c:pt idx="2">
                  <c:v>51.33</c:v>
                </c:pt>
                <c:pt idx="3">
                  <c:v>53.25</c:v>
                </c:pt>
                <c:pt idx="4">
                  <c:v>51.58</c:v>
                </c:pt>
              </c:numCache>
            </c:numRef>
          </c:val>
          <c:extLst>
            <c:ext xmlns:c16="http://schemas.microsoft.com/office/drawing/2014/chart" uri="{C3380CC4-5D6E-409C-BE32-E72D297353CC}">
              <c16:uniqueId val="{00000000-CDF9-4FF2-B6C4-A3659672437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CDF9-4FF2-B6C4-A3659672437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86.14</c:v>
                </c:pt>
                <c:pt idx="1">
                  <c:v>88.06</c:v>
                </c:pt>
                <c:pt idx="2">
                  <c:v>88.63</c:v>
                </c:pt>
                <c:pt idx="3">
                  <c:v>88.85</c:v>
                </c:pt>
                <c:pt idx="4">
                  <c:v>89</c:v>
                </c:pt>
              </c:numCache>
            </c:numRef>
          </c:val>
          <c:extLst>
            <c:ext xmlns:c16="http://schemas.microsoft.com/office/drawing/2014/chart" uri="{C3380CC4-5D6E-409C-BE32-E72D297353CC}">
              <c16:uniqueId val="{00000000-DC6D-462A-A57E-D2DF6ED0D2C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DC6D-462A-A57E-D2DF6ED0D2C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92.71</c:v>
                </c:pt>
                <c:pt idx="1">
                  <c:v>98.41</c:v>
                </c:pt>
                <c:pt idx="2">
                  <c:v>98.47</c:v>
                </c:pt>
                <c:pt idx="3">
                  <c:v>88.46</c:v>
                </c:pt>
                <c:pt idx="4">
                  <c:v>87.65</c:v>
                </c:pt>
              </c:numCache>
            </c:numRef>
          </c:val>
          <c:extLst>
            <c:ext xmlns:c16="http://schemas.microsoft.com/office/drawing/2014/chart" uri="{C3380CC4-5D6E-409C-BE32-E72D297353CC}">
              <c16:uniqueId val="{00000000-0BA7-43DF-93EC-6A61A56BCA2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A7-43DF-93EC-6A61A56BCA2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1A-4B73-9598-D968DD43DAA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1A-4B73-9598-D968DD43DAA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CF5-4794-8659-A5D77852088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F5-4794-8659-A5D77852088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1D-489B-B335-B994FA1FAD0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1D-489B-B335-B994FA1FAD0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90-4ED1-90F4-8FD5CF42808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90-4ED1-90F4-8FD5CF42808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B4-472E-BE46-CCD471DB238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B5B4-472E-BE46-CCD471DB238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80.33</c:v>
                </c:pt>
                <c:pt idx="1">
                  <c:v>96.34</c:v>
                </c:pt>
                <c:pt idx="2">
                  <c:v>96.66</c:v>
                </c:pt>
                <c:pt idx="3">
                  <c:v>72.2</c:v>
                </c:pt>
                <c:pt idx="4">
                  <c:v>70.16</c:v>
                </c:pt>
              </c:numCache>
            </c:numRef>
          </c:val>
          <c:extLst>
            <c:ext xmlns:c16="http://schemas.microsoft.com/office/drawing/2014/chart" uri="{C3380CC4-5D6E-409C-BE32-E72D297353CC}">
              <c16:uniqueId val="{00000000-9B91-454A-B42F-D6B115A2126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9B91-454A-B42F-D6B115A2126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220.97</c:v>
                </c:pt>
                <c:pt idx="1">
                  <c:v>179.87</c:v>
                </c:pt>
                <c:pt idx="2">
                  <c:v>196.26</c:v>
                </c:pt>
                <c:pt idx="3">
                  <c:v>258.11</c:v>
                </c:pt>
                <c:pt idx="4">
                  <c:v>251.03</c:v>
                </c:pt>
              </c:numCache>
            </c:numRef>
          </c:val>
          <c:extLst>
            <c:ext xmlns:c16="http://schemas.microsoft.com/office/drawing/2014/chart" uri="{C3380CC4-5D6E-409C-BE32-E72D297353CC}">
              <c16:uniqueId val="{00000000-CDB0-428A-BDAC-F4CBEC7890E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CDB0-428A-BDAC-F4CBEC7890E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5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磐梯町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3230</v>
      </c>
      <c r="AM8" s="45"/>
      <c r="AN8" s="45"/>
      <c r="AO8" s="45"/>
      <c r="AP8" s="45"/>
      <c r="AQ8" s="45"/>
      <c r="AR8" s="45"/>
      <c r="AS8" s="45"/>
      <c r="AT8" s="44">
        <f>データ!T6</f>
        <v>59.77</v>
      </c>
      <c r="AU8" s="44"/>
      <c r="AV8" s="44"/>
      <c r="AW8" s="44"/>
      <c r="AX8" s="44"/>
      <c r="AY8" s="44"/>
      <c r="AZ8" s="44"/>
      <c r="BA8" s="44"/>
      <c r="BB8" s="44">
        <f>データ!U6</f>
        <v>54.04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59.81</v>
      </c>
      <c r="Q10" s="44"/>
      <c r="R10" s="44"/>
      <c r="S10" s="44"/>
      <c r="T10" s="44"/>
      <c r="U10" s="44"/>
      <c r="V10" s="44"/>
      <c r="W10" s="44">
        <f>データ!Q6</f>
        <v>100</v>
      </c>
      <c r="X10" s="44"/>
      <c r="Y10" s="44"/>
      <c r="Z10" s="44"/>
      <c r="AA10" s="44"/>
      <c r="AB10" s="44"/>
      <c r="AC10" s="44"/>
      <c r="AD10" s="45">
        <f>データ!R6</f>
        <v>3130</v>
      </c>
      <c r="AE10" s="45"/>
      <c r="AF10" s="45"/>
      <c r="AG10" s="45"/>
      <c r="AH10" s="45"/>
      <c r="AI10" s="45"/>
      <c r="AJ10" s="45"/>
      <c r="AK10" s="2"/>
      <c r="AL10" s="45">
        <f>データ!V6</f>
        <v>1909</v>
      </c>
      <c r="AM10" s="45"/>
      <c r="AN10" s="45"/>
      <c r="AO10" s="45"/>
      <c r="AP10" s="45"/>
      <c r="AQ10" s="45"/>
      <c r="AR10" s="45"/>
      <c r="AS10" s="45"/>
      <c r="AT10" s="44">
        <f>データ!W6</f>
        <v>1.1000000000000001</v>
      </c>
      <c r="AU10" s="44"/>
      <c r="AV10" s="44"/>
      <c r="AW10" s="44"/>
      <c r="AX10" s="44"/>
      <c r="AY10" s="44"/>
      <c r="AZ10" s="44"/>
      <c r="BA10" s="44"/>
      <c r="BB10" s="44">
        <f>データ!X6</f>
        <v>1735.45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【1,156.82】</v>
      </c>
      <c r="I86" s="12" t="str">
        <f>データ!CA6</f>
        <v>【75.33】</v>
      </c>
      <c r="J86" s="12" t="str">
        <f>データ!CL6</f>
        <v>【215.73】</v>
      </c>
      <c r="K86" s="12" t="str">
        <f>データ!CW6</f>
        <v>【43.28】</v>
      </c>
      <c r="L86" s="12" t="str">
        <f>データ!DH6</f>
        <v>【86.21】</v>
      </c>
      <c r="M86" s="12" t="s">
        <v>44</v>
      </c>
      <c r="N86" s="12" t="s">
        <v>44</v>
      </c>
      <c r="O86" s="12" t="str">
        <f>データ!EO6</f>
        <v>【0.11】</v>
      </c>
    </row>
  </sheetData>
  <sheetProtection algorithmName="SHA-512" hashValue="50GyKkSMlL29DW2eYHIaNb8EO4zvXYOLMv3HJ4GauafqsRQThDWQ2e448Aof3mnm9Vb7XffXMJcGCmNHd8ul2g==" saltValue="36MjYZwZNafcQToU0ohqD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74071</v>
      </c>
      <c r="D6" s="19">
        <f t="shared" si="3"/>
        <v>47</v>
      </c>
      <c r="E6" s="19">
        <f t="shared" si="3"/>
        <v>17</v>
      </c>
      <c r="F6" s="19">
        <f t="shared" si="3"/>
        <v>4</v>
      </c>
      <c r="G6" s="19">
        <f t="shared" si="3"/>
        <v>0</v>
      </c>
      <c r="H6" s="19" t="str">
        <f t="shared" si="3"/>
        <v>福島県　磐梯町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59.81</v>
      </c>
      <c r="Q6" s="20">
        <f t="shared" si="3"/>
        <v>100</v>
      </c>
      <c r="R6" s="20">
        <f t="shared" si="3"/>
        <v>3130</v>
      </c>
      <c r="S6" s="20">
        <f t="shared" si="3"/>
        <v>3230</v>
      </c>
      <c r="T6" s="20">
        <f t="shared" si="3"/>
        <v>59.77</v>
      </c>
      <c r="U6" s="20">
        <f t="shared" si="3"/>
        <v>54.04</v>
      </c>
      <c r="V6" s="20">
        <f t="shared" si="3"/>
        <v>1909</v>
      </c>
      <c r="W6" s="20">
        <f t="shared" si="3"/>
        <v>1.1000000000000001</v>
      </c>
      <c r="X6" s="20">
        <f t="shared" si="3"/>
        <v>1735.45</v>
      </c>
      <c r="Y6" s="21">
        <f>IF(Y7="",NA(),Y7)</f>
        <v>92.71</v>
      </c>
      <c r="Z6" s="21">
        <f t="shared" ref="Z6:AH6" si="4">IF(Z7="",NA(),Z7)</f>
        <v>98.41</v>
      </c>
      <c r="AA6" s="21">
        <f t="shared" si="4"/>
        <v>98.47</v>
      </c>
      <c r="AB6" s="21">
        <f t="shared" si="4"/>
        <v>88.46</v>
      </c>
      <c r="AC6" s="21">
        <f t="shared" si="4"/>
        <v>87.65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1206.79</v>
      </c>
      <c r="BL6" s="21">
        <f t="shared" si="7"/>
        <v>1258.43</v>
      </c>
      <c r="BM6" s="21">
        <f t="shared" si="7"/>
        <v>1163.75</v>
      </c>
      <c r="BN6" s="21">
        <f t="shared" si="7"/>
        <v>1195.47</v>
      </c>
      <c r="BO6" s="21">
        <f t="shared" si="7"/>
        <v>1168.69</v>
      </c>
      <c r="BP6" s="20" t="str">
        <f>IF(BP7="","",IF(BP7="-","【-】","【"&amp;SUBSTITUTE(TEXT(BP7,"#,##0.00"),"-","△")&amp;"】"))</f>
        <v>【1,156.82】</v>
      </c>
      <c r="BQ6" s="21">
        <f>IF(BQ7="",NA(),BQ7)</f>
        <v>80.33</v>
      </c>
      <c r="BR6" s="21">
        <f t="shared" ref="BR6:BZ6" si="8">IF(BR7="",NA(),BR7)</f>
        <v>96.34</v>
      </c>
      <c r="BS6" s="21">
        <f t="shared" si="8"/>
        <v>96.66</v>
      </c>
      <c r="BT6" s="21">
        <f t="shared" si="8"/>
        <v>72.2</v>
      </c>
      <c r="BU6" s="21">
        <f t="shared" si="8"/>
        <v>70.16</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220.97</v>
      </c>
      <c r="CC6" s="21">
        <f t="shared" ref="CC6:CK6" si="9">IF(CC7="",NA(),CC7)</f>
        <v>179.87</v>
      </c>
      <c r="CD6" s="21">
        <f t="shared" si="9"/>
        <v>196.26</v>
      </c>
      <c r="CE6" s="21">
        <f t="shared" si="9"/>
        <v>258.11</v>
      </c>
      <c r="CF6" s="21">
        <f t="shared" si="9"/>
        <v>251.03</v>
      </c>
      <c r="CG6" s="21">
        <f t="shared" si="9"/>
        <v>228.47</v>
      </c>
      <c r="CH6" s="21">
        <f t="shared" si="9"/>
        <v>224.88</v>
      </c>
      <c r="CI6" s="21">
        <f t="shared" si="9"/>
        <v>228.64</v>
      </c>
      <c r="CJ6" s="21">
        <f t="shared" si="9"/>
        <v>239.46</v>
      </c>
      <c r="CK6" s="21">
        <f t="shared" si="9"/>
        <v>233.15</v>
      </c>
      <c r="CL6" s="20" t="str">
        <f>IF(CL7="","",IF(CL7="-","【-】","【"&amp;SUBSTITUTE(TEXT(CL7,"#,##0.00"),"-","△")&amp;"】"))</f>
        <v>【215.73】</v>
      </c>
      <c r="CM6" s="21">
        <f>IF(CM7="",NA(),CM7)</f>
        <v>54.5</v>
      </c>
      <c r="CN6" s="21">
        <f t="shared" ref="CN6:CV6" si="10">IF(CN7="",NA(),CN7)</f>
        <v>53</v>
      </c>
      <c r="CO6" s="21">
        <f t="shared" si="10"/>
        <v>51.33</v>
      </c>
      <c r="CP6" s="21">
        <f t="shared" si="10"/>
        <v>53.25</v>
      </c>
      <c r="CQ6" s="21">
        <f t="shared" si="10"/>
        <v>51.58</v>
      </c>
      <c r="CR6" s="21">
        <f t="shared" si="10"/>
        <v>42.47</v>
      </c>
      <c r="CS6" s="21">
        <f t="shared" si="10"/>
        <v>42.4</v>
      </c>
      <c r="CT6" s="21">
        <f t="shared" si="10"/>
        <v>42.28</v>
      </c>
      <c r="CU6" s="21">
        <f t="shared" si="10"/>
        <v>41.06</v>
      </c>
      <c r="CV6" s="21">
        <f t="shared" si="10"/>
        <v>42.09</v>
      </c>
      <c r="CW6" s="20" t="str">
        <f>IF(CW7="","",IF(CW7="-","【-】","【"&amp;SUBSTITUTE(TEXT(CW7,"#,##0.00"),"-","△")&amp;"】"))</f>
        <v>【43.28】</v>
      </c>
      <c r="CX6" s="21">
        <f>IF(CX7="",NA(),CX7)</f>
        <v>86.14</v>
      </c>
      <c r="CY6" s="21">
        <f t="shared" ref="CY6:DG6" si="11">IF(CY7="",NA(),CY7)</f>
        <v>88.06</v>
      </c>
      <c r="CZ6" s="21">
        <f t="shared" si="11"/>
        <v>88.63</v>
      </c>
      <c r="DA6" s="21">
        <f t="shared" si="11"/>
        <v>88.85</v>
      </c>
      <c r="DB6" s="21">
        <f t="shared" si="11"/>
        <v>89</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15">
      <c r="A7" s="14"/>
      <c r="B7" s="23">
        <v>2023</v>
      </c>
      <c r="C7" s="23">
        <v>74071</v>
      </c>
      <c r="D7" s="23">
        <v>47</v>
      </c>
      <c r="E7" s="23">
        <v>17</v>
      </c>
      <c r="F7" s="23">
        <v>4</v>
      </c>
      <c r="G7" s="23">
        <v>0</v>
      </c>
      <c r="H7" s="23" t="s">
        <v>97</v>
      </c>
      <c r="I7" s="23" t="s">
        <v>98</v>
      </c>
      <c r="J7" s="23" t="s">
        <v>99</v>
      </c>
      <c r="K7" s="23" t="s">
        <v>100</v>
      </c>
      <c r="L7" s="23" t="s">
        <v>101</v>
      </c>
      <c r="M7" s="23" t="s">
        <v>102</v>
      </c>
      <c r="N7" s="24" t="s">
        <v>103</v>
      </c>
      <c r="O7" s="24" t="s">
        <v>104</v>
      </c>
      <c r="P7" s="24">
        <v>59.81</v>
      </c>
      <c r="Q7" s="24">
        <v>100</v>
      </c>
      <c r="R7" s="24">
        <v>3130</v>
      </c>
      <c r="S7" s="24">
        <v>3230</v>
      </c>
      <c r="T7" s="24">
        <v>59.77</v>
      </c>
      <c r="U7" s="24">
        <v>54.04</v>
      </c>
      <c r="V7" s="24">
        <v>1909</v>
      </c>
      <c r="W7" s="24">
        <v>1.1000000000000001</v>
      </c>
      <c r="X7" s="24">
        <v>1735.45</v>
      </c>
      <c r="Y7" s="24">
        <v>92.71</v>
      </c>
      <c r="Z7" s="24">
        <v>98.41</v>
      </c>
      <c r="AA7" s="24">
        <v>98.47</v>
      </c>
      <c r="AB7" s="24">
        <v>88.46</v>
      </c>
      <c r="AC7" s="24">
        <v>87.65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1206.79</v>
      </c>
      <c r="BL7" s="24">
        <v>1258.43</v>
      </c>
      <c r="BM7" s="24">
        <v>1163.75</v>
      </c>
      <c r="BN7" s="24">
        <v>1195.47</v>
      </c>
      <c r="BO7" s="24">
        <v>1168.69</v>
      </c>
      <c r="BP7" s="24">
        <v>1156.82</v>
      </c>
      <c r="BQ7" s="24">
        <v>80.33</v>
      </c>
      <c r="BR7" s="24">
        <v>96.34</v>
      </c>
      <c r="BS7" s="24">
        <v>96.66</v>
      </c>
      <c r="BT7" s="24">
        <v>72.2</v>
      </c>
      <c r="BU7" s="24">
        <v>70.16</v>
      </c>
      <c r="BV7" s="24">
        <v>71.84</v>
      </c>
      <c r="BW7" s="24">
        <v>73.36</v>
      </c>
      <c r="BX7" s="24">
        <v>72.599999999999994</v>
      </c>
      <c r="BY7" s="24">
        <v>69.430000000000007</v>
      </c>
      <c r="BZ7" s="24">
        <v>70.709999999999994</v>
      </c>
      <c r="CA7" s="24">
        <v>75.33</v>
      </c>
      <c r="CB7" s="24">
        <v>220.97</v>
      </c>
      <c r="CC7" s="24">
        <v>179.87</v>
      </c>
      <c r="CD7" s="24">
        <v>196.26</v>
      </c>
      <c r="CE7" s="24">
        <v>258.11</v>
      </c>
      <c r="CF7" s="24">
        <v>251.03</v>
      </c>
      <c r="CG7" s="24">
        <v>228.47</v>
      </c>
      <c r="CH7" s="24">
        <v>224.88</v>
      </c>
      <c r="CI7" s="24">
        <v>228.64</v>
      </c>
      <c r="CJ7" s="24">
        <v>239.46</v>
      </c>
      <c r="CK7" s="24">
        <v>233.15</v>
      </c>
      <c r="CL7" s="24">
        <v>215.73</v>
      </c>
      <c r="CM7" s="24">
        <v>54.5</v>
      </c>
      <c r="CN7" s="24">
        <v>53</v>
      </c>
      <c r="CO7" s="24">
        <v>51.33</v>
      </c>
      <c r="CP7" s="24">
        <v>53.25</v>
      </c>
      <c r="CQ7" s="24">
        <v>51.58</v>
      </c>
      <c r="CR7" s="24">
        <v>42.47</v>
      </c>
      <c r="CS7" s="24">
        <v>42.4</v>
      </c>
      <c r="CT7" s="24">
        <v>42.28</v>
      </c>
      <c r="CU7" s="24">
        <v>41.06</v>
      </c>
      <c r="CV7" s="24">
        <v>42.09</v>
      </c>
      <c r="CW7" s="24">
        <v>43.28</v>
      </c>
      <c r="CX7" s="24">
        <v>86.14</v>
      </c>
      <c r="CY7" s="24">
        <v>88.06</v>
      </c>
      <c r="CZ7" s="24">
        <v>88.63</v>
      </c>
      <c r="DA7" s="24">
        <v>88.85</v>
      </c>
      <c r="DB7" s="24">
        <v>89</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BF8C498D324C4A840107CDE14D7A6D" ma:contentTypeVersion="12" ma:contentTypeDescription="新しいドキュメントを作成します。" ma:contentTypeScope="" ma:versionID="8950af8cdc4ed850ab3e71af300f2e1c">
  <xsd:schema xmlns:xsd="http://www.w3.org/2001/XMLSchema" xmlns:xs="http://www.w3.org/2001/XMLSchema" xmlns:p="http://schemas.microsoft.com/office/2006/metadata/properties" xmlns:ns2="136a6e49-b841-4273-aa51-4b8ad521ab15" xmlns:ns3="5c7e6db1-12e1-41dc-bce2-cfc946019134" targetNamespace="http://schemas.microsoft.com/office/2006/metadata/properties" ma:root="true" ma:fieldsID="ae2b559e135bbab90c149fbba1283bf0" ns2:_="" ns3:_="">
    <xsd:import namespace="136a6e49-b841-4273-aa51-4b8ad521ab15"/>
    <xsd:import namespace="5c7e6db1-12e1-41dc-bce2-cfc94601913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6a6e49-b841-4273-aa51-4b8ad521ab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a8428589-5cc2-4ead-9c5d-0de25533094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7e6db1-12e1-41dc-bce2-cfc94601913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6a6e49-b841-4273-aa51-4b8ad521ab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70D479-AE8E-424A-8F9C-CDC993F01B1E}"/>
</file>

<file path=customXml/itemProps2.xml><?xml version="1.0" encoding="utf-8"?>
<ds:datastoreItem xmlns:ds="http://schemas.openxmlformats.org/officeDocument/2006/customXml" ds:itemID="{CA4ADBA1-D682-4906-B504-364600A6282A}"/>
</file>

<file path=customXml/itemProps3.xml><?xml version="1.0" encoding="utf-8"?>
<ds:datastoreItem xmlns:ds="http://schemas.openxmlformats.org/officeDocument/2006/customXml" ds:itemID="{0E59CCD5-142D-4AB2-9A06-2BFE44D303DA}"/>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0x0101001DBF8C498D324C4A840107CDE14D7A6D</vt:lpwstr>
  </property>
</Properties>
</file>