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368南会津町○\"/>
    </mc:Choice>
  </mc:AlternateContent>
  <workbookProtection workbookAlgorithmName="SHA-512" workbookHashValue="ynlzVEif56nLm4JNSIppUBU07MUZDUjjzFVg3vqHugqOVXp6phGn6jTeIicck2iULqzbxcmvEbivSR9v9ZzjmA==" workbookSaltValue="sSUyNAMZBpK1I02FG9+Iug==" workbookSpinCount="100000" lockStructure="1"/>
  <bookViews>
    <workbookView xWindow="0" yWindow="0" windowWidth="23040" windowHeight="9216"/>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<sst xmlns="http://schemas.openxmlformats.org/spreadsheetml/2006/main" count="275" uniqueCount="114">
  <si>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</si>
  <si>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</si>
  <si>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</si>
  <si>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</si>
  <si>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</si>
  <si>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</si>
  <si>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</si>
  <si>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</si>
  <si>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</si>
  <si>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</si>
  <si>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</si>
  <si>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</si>
  <si>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</si>
  <si>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</si>
  <si>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</si>
  <si>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</si>
  <si>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</si>
  <si>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 xml:space="preserve">　固定資産台帳の見直しを行った結果、減価償却率に大きな変動がありましたが、現在のところ管路の破損や老朽化による道路陥没等の報告はありません。
　下水道処理施設は、供用開始してから20年以上が経過しており、今後一斉に更新時期を迎え、処理場や機械・器具設備の老朽化による更新費用がさらに増加すると見込まれることから、計画的な施設・設備の改築や更新を行っていく必要があります。
</t>
    <rPh sb="1" eb="5">
      <t>コテイシサン</t>
    </rPh>
    <rPh sb="5" eb="7">
      <t>ダイチョウ</t>
    </rPh>
    <rPh sb="8" eb="10">
      <t>ミナオ</t>
    </rPh>
    <rPh sb="12" eb="13">
      <t>オコナ</t>
    </rPh>
    <rPh sb="15" eb="17">
      <t>ケッカ</t>
    </rPh>
    <rPh sb="18" eb="20">
      <t>ゲンカ</t>
    </rPh>
    <rPh sb="20" eb="23">
      <t>ショウキャクリツ</t>
    </rPh>
    <rPh sb="24" eb="25">
      <t>オオ</t>
    </rPh>
    <rPh sb="27" eb="29">
      <t>ヘンドウ</t>
    </rPh>
    <rPh sb="92" eb="94">
      <t>イジョウ</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</si>
  <si>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</si>
  <si>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</si>
  <si>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</si>
  <si>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</si>
  <si>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</si>
  <si>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</si>
  <si>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</si>
  <si>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</si>
  <si>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</si>
  <si>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</si>
  <si>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</si>
  <si>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</si>
  <si>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</si>
  <si>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</si>
  <si>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</si>
  <si>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</si>
  <si>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</si>
  <si>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</si>
  <si>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</si>
  <si>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</si>
  <si>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</si>
  <si>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</si>
  <si>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</si>
  <si>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</si>
  <si>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</si>
  <si>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</si>
  <si>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</si>
  <si>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</si>
  <si>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</si>
  <si>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</si>
  <si>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</si>
  <si>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</si>
  <si>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</si>
  <si>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</si>
  <si>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</si>
  <si>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</si>
  <si>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</si>
  <si>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</si>
  <si>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</si>
  <si>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</si>
  <si>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</si>
  <si>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</si>
  <si>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</si>
  <si>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 xml:space="preserve">　『①経常収支比率』が前年度に引き続き赤字となり、『②累積欠損金比率』は大きく増加しています。
　これは固定資産台帳の見直しを行った結果であり、減価償却費や長期前受金に影響をあたえ、それぞれに比率が大きく変動しました。
　『③流動比率』が100％を下回っていますが、企業債償還金については一般会計からの繰入により補填されるため、経営に大きな影響はないと見込んでいます。
　『⑤経費回収率』は、100％を下回っている状況であることから、使用料改定を視野に入れた対策が必要と考えます。
　『⑥汚水処理原価』は、類似団体平均値より高い数値となっており、より効率的な汚水処理が実施されてるよう対策を講じる必要があると考えます。
　『⑦施設利用率』は、人口減少により整備当初に比べ過大なスペックとなっていることから、ダウンサイジングや設備の統廃合を進めるなどの改善が必要です。
　『⑧水洗化率』については、面整備が完了しており、接続人口と処理区域内人口が同様の割合で減少傾向にあることから、ほぼ横ばいで推移すると見込んでいます。
</t>
    <rPh sb="3" eb="5">
      <t>ケイジョウ</t>
    </rPh>
    <rPh sb="5" eb="7">
      <t>シュウシ</t>
    </rPh>
    <rPh sb="7" eb="9">
      <t>ヒリツ</t>
    </rPh>
    <rPh sb="11" eb="14">
      <t>ゼンネンド</t>
    </rPh>
    <rPh sb="15" eb="16">
      <t>ヒ</t>
    </rPh>
    <rPh sb="17" eb="18">
      <t>ツヅ</t>
    </rPh>
    <rPh sb="19" eb="21">
      <t>アカジ</t>
    </rPh>
    <rPh sb="36" eb="37">
      <t>オオ</t>
    </rPh>
    <rPh sb="39" eb="41">
      <t>ゾウカ</t>
    </rPh>
    <rPh sb="52" eb="56">
      <t>コテイシサン</t>
    </rPh>
    <rPh sb="56" eb="58">
      <t>ダイチョウ</t>
    </rPh>
    <rPh sb="59" eb="61">
      <t>ミナオ</t>
    </rPh>
    <rPh sb="63" eb="64">
      <t>オコナ</t>
    </rPh>
    <rPh sb="66" eb="68">
      <t>ケッカ</t>
    </rPh>
    <rPh sb="72" eb="74">
      <t>ゲンカ</t>
    </rPh>
    <rPh sb="74" eb="77">
      <t>ショウキャクヒ</t>
    </rPh>
    <rPh sb="78" eb="80">
      <t>チョウキ</t>
    </rPh>
    <rPh sb="80" eb="83">
      <t>マエウケキン</t>
    </rPh>
    <rPh sb="84" eb="86">
      <t>エイキョウ</t>
    </rPh>
    <rPh sb="96" eb="98">
      <t>ヒリツ</t>
    </rPh>
    <rPh sb="99" eb="100">
      <t>オオ</t>
    </rPh>
    <rPh sb="102" eb="104">
      <t>ヘンドウ</t>
    </rPh>
    <rPh sb="157" eb="159">
      <t>ホテン</t>
    </rPh>
    <rPh sb="165" eb="167">
      <t>ケイエイ</t>
    </rPh>
    <rPh sb="168" eb="169">
      <t>オオ</t>
    </rPh>
    <rPh sb="171" eb="173">
      <t>エイキョウ</t>
    </rPh>
    <rPh sb="177" eb="179">
      <t>ミコ</t>
    </rPh>
    <rPh sb="190" eb="192">
      <t>ケイヒ</t>
    </rPh>
    <rPh sb="192" eb="195">
      <t>カイシュウリツ</t>
    </rPh>
    <rPh sb="203" eb="205">
      <t>シタマワ</t>
    </rPh>
    <rPh sb="209" eb="211">
      <t>ジョウキョウ</t>
    </rPh>
    <rPh sb="219" eb="222">
      <t>シヨウリョウ</t>
    </rPh>
    <rPh sb="222" eb="224">
      <t>カイテイ</t>
    </rPh>
    <rPh sb="225" eb="227">
      <t>シヤ</t>
    </rPh>
    <rPh sb="228" eb="229">
      <t>イ</t>
    </rPh>
    <rPh sb="231" eb="233">
      <t>タイサク</t>
    </rPh>
    <rPh sb="234" eb="236">
      <t>ヒツヨウ</t>
    </rPh>
    <rPh sb="237" eb="238">
      <t>カンガ</t>
    </rPh>
    <rPh sb="247" eb="249">
      <t>オスイ</t>
    </rPh>
    <rPh sb="249" eb="251">
      <t>ショリ</t>
    </rPh>
    <rPh sb="251" eb="253">
      <t>ゲンカ</t>
    </rPh>
    <rPh sb="256" eb="258">
      <t>ルイジ</t>
    </rPh>
    <rPh sb="258" eb="260">
      <t>ダンタイ</t>
    </rPh>
    <rPh sb="260" eb="263">
      <t>ヘイキンチ</t>
    </rPh>
    <rPh sb="265" eb="266">
      <t>タカ</t>
    </rPh>
    <rPh sb="267" eb="269">
      <t>スウチ</t>
    </rPh>
    <rPh sb="278" eb="281">
      <t>コウリツテキ</t>
    </rPh>
    <rPh sb="282" eb="284">
      <t>オスイ</t>
    </rPh>
    <rPh sb="284" eb="286">
      <t>ショリ</t>
    </rPh>
    <rPh sb="287" eb="289">
      <t>ジッシ</t>
    </rPh>
    <rPh sb="295" eb="297">
      <t>タイサク</t>
    </rPh>
    <rPh sb="298" eb="299">
      <t>コウ</t>
    </rPh>
    <rPh sb="301" eb="303">
      <t>ヒツヨウ</t>
    </rPh>
    <rPh sb="307" eb="308">
      <t>カンガ</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</si>
  <si>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</si>
  <si>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</si>
  <si>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</si>
  <si>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</si>
  <si>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</si>
  <si>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</si>
  <si>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</si>
  <si>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</si>
  <si>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</si>
  <si>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</si>
  <si>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</si>
  <si>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</si>
  <si>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</si>
  <si>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</si>
  <si>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</si>
  <si>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</si>
  <si>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</si>
  <si>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</si>
  <si>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</si>
  <si>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</si>
  <si>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</si>
  <si>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</si>
  <si>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</si>
  <si>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</si>
  <si>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</si>
  <si>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</si>
  <si>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</si>
  <si>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</si>
  <si>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</si>
  <si>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</si>
  <si>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</si>
  <si>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</si>
  <si>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</si>
  <si>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</si>
  <si>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</si>
  <si>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南会津町</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</si>
  <si>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</si>
  <si>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</si>
  <si>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</si>
  <si>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</si>
  <si>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</si>
  <si>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</si>
  <si>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</si>
  <si>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</si>
  <si>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</si>
  <si>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</si>
  <si>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</si>
  <si>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</si>
  <si>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</si>
  <si>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</si>
  <si>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</si>
  <si>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農業集落排水事業においては、令和３年度の公営企業法適用以降、毎年赤字が続いている状況であり、使用料の改定や施設の統廃合など抜本的な改革が急務となります。
　限られた財源の中で収支のバランスを考慮し、最適な規模で合理的な施設更新を進めることができるかが重要な課題となります。
</t>
    <rPh sb="1" eb="3">
      <t>ノウギョウ</t>
    </rPh>
    <rPh sb="3" eb="5">
      <t>シュウラク</t>
    </rPh>
    <rPh sb="5" eb="7">
      <t>ハイスイ</t>
    </rPh>
    <rPh sb="7" eb="9">
      <t>ジギョウ</t>
    </rPh>
    <rPh sb="15" eb="17">
      <t>レイワ</t>
    </rPh>
    <rPh sb="18" eb="20">
      <t>ネンド</t>
    </rPh>
    <rPh sb="21" eb="23">
      <t>コウエイ</t>
    </rPh>
    <rPh sb="23" eb="25">
      <t>キギョウ</t>
    </rPh>
    <rPh sb="25" eb="26">
      <t>ホウ</t>
    </rPh>
    <rPh sb="26" eb="28">
      <t>テキヨウ</t>
    </rPh>
    <rPh sb="28" eb="30">
      <t>イコウ</t>
    </rPh>
    <rPh sb="31" eb="33">
      <t>マイトシ</t>
    </rPh>
    <rPh sb="33" eb="35">
      <t>アカジ</t>
    </rPh>
    <rPh sb="36" eb="37">
      <t>ツヅ</t>
    </rPh>
    <rPh sb="41" eb="43">
      <t>ジョウキョウ</t>
    </rPh>
    <rPh sb="47" eb="50">
      <t>シヨウリョウ</t>
    </rPh>
    <rPh sb="51" eb="53">
      <t>カイテイ</t>
    </rPh>
    <rPh sb="54" eb="56">
      <t>シセツ</t>
    </rPh>
    <rPh sb="57" eb="60">
      <t>トウハイゴウ</t>
    </rPh>
    <rPh sb="62" eb="65">
      <t>バッポンテキ</t>
    </rPh>
    <rPh sb="66" eb="68">
      <t>カイカク</t>
    </rPh>
    <rPh sb="69" eb="71">
      <t>キュウム</t>
    </rPh>
    <rPh sb="96" eb="98">
      <t>コウリョ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</si>
</sst>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theme="1"/>
      <name val="ＭＳ ゴシック"/>
      <family val="3"/>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95D-4563-8E43-A69E8BA8EA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0.05</c:v>
                </c:pt>
                <c:pt idx="3">
                  <c:v>0.01</c:v>
                </c:pt>
                <c:pt idx="4">
                  <c:v>0.02</c:v>
                </c:pt>
              </c:numCache>
            </c:numRef>
          </c:val>
          <c:smooth val="0"/>
          <c:extLst>
            <c:ext xmlns:c16="http://schemas.microsoft.com/office/drawing/2014/chart" uri="{C3380CC4-5D6E-409C-BE32-E72D297353CC}">
              <c16:uniqueId val="{00000001-995D-4563-8E43-A69E8BA8EA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24.66</c:v>
                </c:pt>
                <c:pt idx="3">
                  <c:v>24.22</c:v>
                </c:pt>
                <c:pt idx="4">
                  <c:v>22.53</c:v>
                </c:pt>
              </c:numCache>
            </c:numRef>
          </c:val>
          <c:extLst>
            <c:ext xmlns:c16="http://schemas.microsoft.com/office/drawing/2014/chart" uri="{C3380CC4-5D6E-409C-BE32-E72D297353CC}">
              <c16:uniqueId val="{00000000-81C7-4FD8-AA46-30F0D503C8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66.53</c:v>
                </c:pt>
                <c:pt idx="3">
                  <c:v>52.9</c:v>
                </c:pt>
                <c:pt idx="4">
                  <c:v>52.63</c:v>
                </c:pt>
              </c:numCache>
            </c:numRef>
          </c:val>
          <c:smooth val="0"/>
          <c:extLst>
            <c:ext xmlns:c16="http://schemas.microsoft.com/office/drawing/2014/chart" uri="{C3380CC4-5D6E-409C-BE32-E72D297353CC}">
              <c16:uniqueId val="{00000001-81C7-4FD8-AA46-30F0D503C8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85.61</c:v>
                </c:pt>
                <c:pt idx="3">
                  <c:v>85.3</c:v>
                </c:pt>
                <c:pt idx="4">
                  <c:v>85.89</c:v>
                </c:pt>
              </c:numCache>
            </c:numRef>
          </c:val>
          <c:extLst>
            <c:ext xmlns:c16="http://schemas.microsoft.com/office/drawing/2014/chart" uri="{C3380CC4-5D6E-409C-BE32-E72D297353CC}">
              <c16:uniqueId val="{00000000-6959-43EC-9DAD-922BDB3A37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84.67</c:v>
                </c:pt>
                <c:pt idx="3">
                  <c:v>90.3</c:v>
                </c:pt>
                <c:pt idx="4">
                  <c:v>90.32</c:v>
                </c:pt>
              </c:numCache>
            </c:numRef>
          </c:val>
          <c:smooth val="0"/>
          <c:extLst>
            <c:ext xmlns:c16="http://schemas.microsoft.com/office/drawing/2014/chart" uri="{C3380CC4-5D6E-409C-BE32-E72D297353CC}">
              <c16:uniqueId val="{00000001-6959-43EC-9DAD-922BDB3A378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99.19</c:v>
                </c:pt>
                <c:pt idx="3">
                  <c:v>96.19</c:v>
                </c:pt>
                <c:pt idx="4">
                  <c:v>55.3</c:v>
                </c:pt>
              </c:numCache>
            </c:numRef>
          </c:val>
          <c:extLst>
            <c:ext xmlns:c16="http://schemas.microsoft.com/office/drawing/2014/chart" uri="{C3380CC4-5D6E-409C-BE32-E72D297353CC}">
              <c16:uniqueId val="{00000000-7B58-496F-9FF8-960AC6DA8C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106.07</c:v>
                </c:pt>
                <c:pt idx="3">
                  <c:v>101.91</c:v>
                </c:pt>
                <c:pt idx="4">
                  <c:v>103.07</c:v>
                </c:pt>
              </c:numCache>
            </c:numRef>
          </c:val>
          <c:smooth val="0"/>
          <c:extLst>
            <c:ext xmlns:c16="http://schemas.microsoft.com/office/drawing/2014/chart" uri="{C3380CC4-5D6E-409C-BE32-E72D297353CC}">
              <c16:uniqueId val="{00000001-7B58-496F-9FF8-960AC6DA8C3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3.4</c:v>
                </c:pt>
                <c:pt idx="3">
                  <c:v>6.77</c:v>
                </c:pt>
                <c:pt idx="4">
                  <c:v>50.67</c:v>
                </c:pt>
              </c:numCache>
            </c:numRef>
          </c:val>
          <c:extLst>
            <c:ext xmlns:c16="http://schemas.microsoft.com/office/drawing/2014/chart" uri="{C3380CC4-5D6E-409C-BE32-E72D297353CC}">
              <c16:uniqueId val="{00000000-F56F-47DB-970B-38D6F178AD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21.85</c:v>
                </c:pt>
                <c:pt idx="3">
                  <c:v>28.79</c:v>
                </c:pt>
                <c:pt idx="4">
                  <c:v>30.5</c:v>
                </c:pt>
              </c:numCache>
            </c:numRef>
          </c:val>
          <c:smooth val="0"/>
          <c:extLst>
            <c:ext xmlns:c16="http://schemas.microsoft.com/office/drawing/2014/chart" uri="{C3380CC4-5D6E-409C-BE32-E72D297353CC}">
              <c16:uniqueId val="{00000001-F56F-47DB-970B-38D6F178AD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46C-4516-B116-3FE9C3FB2E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C46C-4516-B116-3FE9C3FB2E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8.0399999999999991</c:v>
                </c:pt>
                <c:pt idx="3">
                  <c:v>25.26</c:v>
                </c:pt>
                <c:pt idx="4">
                  <c:v>216.88</c:v>
                </c:pt>
              </c:numCache>
            </c:numRef>
          </c:val>
          <c:extLst>
            <c:ext xmlns:c16="http://schemas.microsoft.com/office/drawing/2014/chart" uri="{C3380CC4-5D6E-409C-BE32-E72D297353CC}">
              <c16:uniqueId val="{00000000-979D-4CAE-A765-24AACD4142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132.04</c:v>
                </c:pt>
                <c:pt idx="3">
                  <c:v>124.8</c:v>
                </c:pt>
                <c:pt idx="4">
                  <c:v>120.64</c:v>
                </c:pt>
              </c:numCache>
            </c:numRef>
          </c:val>
          <c:smooth val="0"/>
          <c:extLst>
            <c:ext xmlns:c16="http://schemas.microsoft.com/office/drawing/2014/chart" uri="{C3380CC4-5D6E-409C-BE32-E72D297353CC}">
              <c16:uniqueId val="{00000001-979D-4CAE-A765-24AACD4142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21.65</c:v>
                </c:pt>
                <c:pt idx="3">
                  <c:v>2.4</c:v>
                </c:pt>
                <c:pt idx="4">
                  <c:v>20.23</c:v>
                </c:pt>
              </c:numCache>
            </c:numRef>
          </c:val>
          <c:extLst>
            <c:ext xmlns:c16="http://schemas.microsoft.com/office/drawing/2014/chart" uri="{C3380CC4-5D6E-409C-BE32-E72D297353CC}">
              <c16:uniqueId val="{00000000-44DF-4738-AA64-86FBF8983B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35.69</c:v>
                </c:pt>
                <c:pt idx="3">
                  <c:v>35.42</c:v>
                </c:pt>
                <c:pt idx="4">
                  <c:v>39.82</c:v>
                </c:pt>
              </c:numCache>
            </c:numRef>
          </c:val>
          <c:smooth val="0"/>
          <c:extLst>
            <c:ext xmlns:c16="http://schemas.microsoft.com/office/drawing/2014/chart" uri="{C3380CC4-5D6E-409C-BE32-E72D297353CC}">
              <c16:uniqueId val="{00000001-44DF-4738-AA64-86FBF8983B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280-4DDF-8E37-C6C2B56ECD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791.76</c:v>
                </c:pt>
                <c:pt idx="3">
                  <c:v>718.49</c:v>
                </c:pt>
                <c:pt idx="4">
                  <c:v>743.31</c:v>
                </c:pt>
              </c:numCache>
            </c:numRef>
          </c:val>
          <c:smooth val="0"/>
          <c:extLst>
            <c:ext xmlns:c16="http://schemas.microsoft.com/office/drawing/2014/chart" uri="{C3380CC4-5D6E-409C-BE32-E72D297353CC}">
              <c16:uniqueId val="{00000001-E280-4DDF-8E37-C6C2B56ECD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96.03</c:v>
                </c:pt>
                <c:pt idx="3">
                  <c:v>73.2</c:v>
                </c:pt>
                <c:pt idx="4">
                  <c:v>53.23</c:v>
                </c:pt>
              </c:numCache>
            </c:numRef>
          </c:val>
          <c:extLst>
            <c:ext xmlns:c16="http://schemas.microsoft.com/office/drawing/2014/chart" uri="{C3380CC4-5D6E-409C-BE32-E72D297353CC}">
              <c16:uniqueId val="{00000000-EC9F-4E76-B24C-8479834532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56.26</c:v>
                </c:pt>
                <c:pt idx="3">
                  <c:v>61.82</c:v>
                </c:pt>
                <c:pt idx="4">
                  <c:v>61.15</c:v>
                </c:pt>
              </c:numCache>
            </c:numRef>
          </c:val>
          <c:smooth val="0"/>
          <c:extLst>
            <c:ext xmlns:c16="http://schemas.microsoft.com/office/drawing/2014/chart" uri="{C3380CC4-5D6E-409C-BE32-E72D297353CC}">
              <c16:uniqueId val="{00000001-EC9F-4E76-B24C-8479834532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218.7</c:v>
                </c:pt>
                <c:pt idx="3">
                  <c:v>286.04000000000002</c:v>
                </c:pt>
                <c:pt idx="4">
                  <c:v>394.84</c:v>
                </c:pt>
              </c:numCache>
            </c:numRef>
          </c:val>
          <c:extLst>
            <c:ext xmlns:c16="http://schemas.microsoft.com/office/drawing/2014/chart" uri="{C3380CC4-5D6E-409C-BE32-E72D297353CC}">
              <c16:uniqueId val="{00000000-A81B-46C0-8A1C-86AA1F1951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282.08999999999997</c:v>
                </c:pt>
                <c:pt idx="3">
                  <c:v>246.9</c:v>
                </c:pt>
                <c:pt idx="4">
                  <c:v>250.43</c:v>
                </c:pt>
              </c:numCache>
            </c:numRef>
          </c:val>
          <c:smooth val="0"/>
          <c:extLst>
            <c:ext xmlns:c16="http://schemas.microsoft.com/office/drawing/2014/chart" uri="{C3380CC4-5D6E-409C-BE32-E72D297353CC}">
              <c16:uniqueId val="{00000001-A81B-46C0-8A1C-86AA1F1951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【104.44】</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【124.06】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【42.02】</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【785.10】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【87.54】</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【49.87】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【271.15】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【56.93】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9" zoomScaleNormal="99" workbookViewId="0">
      <selection activeCell="BL16" sqref="BL16:BZ44"/>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福島県　南会津町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7</v>
      </c>
      <c r="AE7" s="29"/>
      <c r="AF7" s="29"/>
      <c r="AG7" s="29"/>
      <c r="AH7" s="29"/>
      <c r="AI7" s="29"/>
      <c r="AJ7" s="29"/>
      <c r="AK7" s="3"/>
      <c r="AL7" s="29" t="s">
        <v>18</v>
      </c>
      <c r="AM7" s="29"/>
      <c r="AN7" s="29"/>
      <c r="AO7" s="29"/>
      <c r="AP7" s="29"/>
      <c r="AQ7" s="29"/>
      <c r="AR7" s="29"/>
      <c r="AS7" s="29"/>
      <c r="AT7" s="29" t="s">
        <v>14</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F1</v>
      </c>
      <c r="X8" s="33"/>
      <c r="Y8" s="33"/>
      <c r="Z8" s="33"/>
      <c r="AA8" s="33"/>
      <c r="AB8" s="33"/>
      <c r="AC8" s="33"/>
      <c r="AD8" s="34" t="str">
        <f>データ!$M$6</f>
        <v>非設置</v>
      </c>
      <c r="AE8" s="34"/>
      <c r="AF8" s="34"/>
      <c r="AG8" s="34"/>
      <c r="AH8" s="34"/>
      <c r="AI8" s="34"/>
      <c r="AJ8" s="34"/>
      <c r="AK8" s="3"/>
      <c r="AL8" s="35">
        <f>データ!S6</f>
        <v>13733</v>
      </c>
      <c r="AM8" s="35"/>
      <c r="AN8" s="35"/>
      <c r="AO8" s="35"/>
      <c r="AP8" s="35"/>
      <c r="AQ8" s="35"/>
      <c r="AR8" s="35"/>
      <c r="AS8" s="35"/>
      <c r="AT8" s="36">
        <f>データ!T6</f>
        <v>886.47</v>
      </c>
      <c r="AU8" s="36"/>
      <c r="AV8" s="36"/>
      <c r="AW8" s="36"/>
      <c r="AX8" s="36"/>
      <c r="AY8" s="36"/>
      <c r="AZ8" s="36"/>
      <c r="BA8" s="36"/>
      <c r="BB8" s="36">
        <f>データ!U6</f>
        <v>15.49</v>
      </c>
      <c r="BC8" s="36"/>
      <c r="BD8" s="36"/>
      <c r="BE8" s="36"/>
      <c r="BF8" s="36"/>
      <c r="BG8" s="36"/>
      <c r="BH8" s="36"/>
      <c r="BI8" s="36"/>
      <c r="BJ8" s="3"/>
      <c r="BK8" s="3"/>
      <c r="BL8" s="37" t="s">
        <v>15</v>
      </c>
      <c r="BM8" s="38"/>
      <c r="BN8" s="39" t="s">
        <v>22</v>
      </c>
      <c r="BO8" s="39"/>
      <c r="BP8" s="39"/>
      <c r="BQ8" s="39"/>
      <c r="BR8" s="39"/>
      <c r="BS8" s="39"/>
      <c r="BT8" s="39"/>
      <c r="BU8" s="39"/>
      <c r="BV8" s="39"/>
      <c r="BW8" s="39"/>
      <c r="BX8" s="39"/>
      <c r="BY8" s="40"/>
    </row>
    <row r="9" spans="1:78" ht="18.75" customHeight="1" x14ac:dyDescent="0.2">
      <c r="A9" s="2"/>
      <c r="B9" s="29" t="s">
        <v>24</v>
      </c>
      <c r="C9" s="29"/>
      <c r="D9" s="29"/>
      <c r="E9" s="29"/>
      <c r="F9" s="29"/>
      <c r="G9" s="29"/>
      <c r="H9" s="29"/>
      <c r="I9" s="29" t="s">
        <v>25</v>
      </c>
      <c r="J9" s="29"/>
      <c r="K9" s="29"/>
      <c r="L9" s="29"/>
      <c r="M9" s="29"/>
      <c r="N9" s="29"/>
      <c r="O9" s="29"/>
      <c r="P9" s="29" t="s">
        <v>27</v>
      </c>
      <c r="Q9" s="29"/>
      <c r="R9" s="29"/>
      <c r="S9" s="29"/>
      <c r="T9" s="29"/>
      <c r="U9" s="29"/>
      <c r="V9" s="29"/>
      <c r="W9" s="29" t="s">
        <v>28</v>
      </c>
      <c r="X9" s="29"/>
      <c r="Y9" s="29"/>
      <c r="Z9" s="29"/>
      <c r="AA9" s="29"/>
      <c r="AB9" s="29"/>
      <c r="AC9" s="29"/>
      <c r="AD9" s="29" t="s">
        <v>23</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5</v>
      </c>
      <c r="BC9" s="29"/>
      <c r="BD9" s="29"/>
      <c r="BE9" s="29"/>
      <c r="BF9" s="29"/>
      <c r="BG9" s="29"/>
      <c r="BH9" s="29"/>
      <c r="BI9" s="29"/>
      <c r="BJ9" s="3"/>
      <c r="BK9" s="3"/>
      <c r="BL9" s="41" t="s">
        <v>33</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91.74</v>
      </c>
      <c r="J10" s="36"/>
      <c r="K10" s="36"/>
      <c r="L10" s="36"/>
      <c r="M10" s="36"/>
      <c r="N10" s="36"/>
      <c r="O10" s="36"/>
      <c r="P10" s="36">
        <f>データ!P6</f>
        <v>15.9</v>
      </c>
      <c r="Q10" s="36"/>
      <c r="R10" s="36"/>
      <c r="S10" s="36"/>
      <c r="T10" s="36"/>
      <c r="U10" s="36"/>
      <c r="V10" s="36"/>
      <c r="W10" s="36">
        <f>データ!Q6</f>
        <v>86.55</v>
      </c>
      <c r="X10" s="36"/>
      <c r="Y10" s="36"/>
      <c r="Z10" s="36"/>
      <c r="AA10" s="36"/>
      <c r="AB10" s="36"/>
      <c r="AC10" s="36"/>
      <c r="AD10" s="35">
        <f>データ!R6</f>
        <v>4180</v>
      </c>
      <c r="AE10" s="35"/>
      <c r="AF10" s="35"/>
      <c r="AG10" s="35"/>
      <c r="AH10" s="35"/>
      <c r="AI10" s="35"/>
      <c r="AJ10" s="35"/>
      <c r="AK10" s="2"/>
      <c r="AL10" s="35">
        <f>データ!V6</f>
        <v>2148</v>
      </c>
      <c r="AM10" s="35"/>
      <c r="AN10" s="35"/>
      <c r="AO10" s="35"/>
      <c r="AP10" s="35"/>
      <c r="AQ10" s="35"/>
      <c r="AR10" s="35"/>
      <c r="AS10" s="35"/>
      <c r="AT10" s="36">
        <f>データ!W6</f>
        <v>2.5099999999999998</v>
      </c>
      <c r="AU10" s="36"/>
      <c r="AV10" s="36"/>
      <c r="AW10" s="36"/>
      <c r="AX10" s="36"/>
      <c r="AY10" s="36"/>
      <c r="AZ10" s="36"/>
      <c r="BA10" s="36"/>
      <c r="BB10" s="36">
        <f>データ!X6</f>
        <v>855.78</v>
      </c>
      <c r="BC10" s="36"/>
      <c r="BD10" s="36"/>
      <c r="BE10" s="36"/>
      <c r="BF10" s="36"/>
      <c r="BG10" s="36"/>
      <c r="BH10" s="36"/>
      <c r="BI10" s="36"/>
      <c r="BJ10" s="2"/>
      <c r="BK10" s="2"/>
      <c r="BL10" s="45" t="s">
        <v>36</v>
      </c>
      <c r="BM10" s="46"/>
      <c r="BN10" s="47" t="s">
        <v>37</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38</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30</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39</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9" t="s">
        <v>61</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41</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17</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12</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42</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43</v>
      </c>
      <c r="C84" s="6"/>
      <c r="D84" s="6"/>
      <c r="E84" s="6" t="s">
        <v>45</v>
      </c>
      <c r="F84" s="6" t="s">
        <v>46</v>
      </c>
      <c r="G84" s="6" t="s">
        <v>47</v>
      </c>
      <c r="H84" s="6" t="s">
        <v>40</v>
      </c>
      <c r="I84" s="6" t="s">
        <v>11</v>
      </c>
      <c r="J84" s="6" t="s">
        <v>48</v>
      </c>
      <c r="K84" s="6" t="s">
        <v>49</v>
      </c>
      <c r="L84" s="6" t="s">
        <v>4</v>
      </c>
      <c r="M84" s="6" t="s">
        <v>34</v>
      </c>
      <c r="N84" s="6" t="s">
        <v>51</v>
      </c>
      <c r="O84" s="6" t="s">
        <v>53</v>
      </c>
    </row>
    <row r="85" spans="1:78" hidden="1" x14ac:dyDescent="0.2">
      <c r="B85" s="6"/>
      <c r="C85" s="6"/>
      <c r="D85" s="6"/>
      <c r="E85" s="6" t="str">
        <f>データ!AI6</f>
        <v>【104.44】</v>
      </c>
      <c r="F85" s="6" t="str">
        <f>データ!AT6</f>
        <v>【124.06】</v>
      </c>
      <c r="G85" s="6" t="str">
        <f>データ!BE6</f>
        <v>【42.02】</v>
      </c>
      <c r="H85" s="6" t="str">
        <f>データ!BP6</f>
        <v>【785.10】</v>
      </c>
      <c r="I85" s="6" t="str">
        <f>データ!CA6</f>
        <v>【56.93】</v>
      </c>
      <c r="J85" s="6" t="str">
        <f>データ!CL6</f>
        <v>【271.15】</v>
      </c>
      <c r="K85" s="6" t="str">
        <f>データ!CW6</f>
        <v>【49.87】</v>
      </c>
      <c r="L85" s="6" t="str">
        <f>データ!DH6</f>
        <v>【87.54】</v>
      </c>
      <c r="M85" s="6" t="str">
        <f>データ!DS6</f>
        <v>【28.42】</v>
      </c>
      <c r="N85" s="6" t="str">
        <f>データ!ED6</f>
        <v>【0.08】</v>
      </c>
      <c r="O85" s="6" t="str">
        <f>データ!EO6</f>
        <v>【0.02】</v>
      </c>
    </row>
  </sheetData>
  <sheetProtection algorithmName="SHA-512" hashValue="VBI8BWocJDWRrpzoyaG0ibTlnFhilwdBDFO7PbjUix2HgW0/Rb6nRH6olYPkr0zx1kyo/lgh22rFcJpBnDlxMw==" saltValue="SP/bC4KaXABNMCXorKna6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54</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21</v>
      </c>
      <c r="B3" s="16" t="s">
        <v>2</v>
      </c>
      <c r="C3" s="16" t="s">
        <v>57</v>
      </c>
      <c r="D3" s="16" t="s">
        <v>58</v>
      </c>
      <c r="E3" s="16" t="s">
        <v>6</v>
      </c>
      <c r="F3" s="16" t="s">
        <v>8</v>
      </c>
      <c r="G3" s="16" t="s">
        <v>26</v>
      </c>
      <c r="H3" s="73" t="s">
        <v>59</v>
      </c>
      <c r="I3" s="74"/>
      <c r="J3" s="74"/>
      <c r="K3" s="74"/>
      <c r="L3" s="74"/>
      <c r="M3" s="74"/>
      <c r="N3" s="74"/>
      <c r="O3" s="74"/>
      <c r="P3" s="74"/>
      <c r="Q3" s="74"/>
      <c r="R3" s="74"/>
      <c r="S3" s="74"/>
      <c r="T3" s="74"/>
      <c r="U3" s="74"/>
      <c r="V3" s="74"/>
      <c r="W3" s="74"/>
      <c r="X3" s="75"/>
      <c r="Y3" s="71" t="s">
        <v>52</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13</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60</v>
      </c>
      <c r="B4" s="17"/>
      <c r="C4" s="17"/>
      <c r="D4" s="17"/>
      <c r="E4" s="17"/>
      <c r="F4" s="17"/>
      <c r="G4" s="17"/>
      <c r="H4" s="76"/>
      <c r="I4" s="77"/>
      <c r="J4" s="77"/>
      <c r="K4" s="77"/>
      <c r="L4" s="77"/>
      <c r="M4" s="77"/>
      <c r="N4" s="77"/>
      <c r="O4" s="77"/>
      <c r="P4" s="77"/>
      <c r="Q4" s="77"/>
      <c r="R4" s="77"/>
      <c r="S4" s="77"/>
      <c r="T4" s="77"/>
      <c r="U4" s="77"/>
      <c r="V4" s="77"/>
      <c r="W4" s="77"/>
      <c r="X4" s="78"/>
      <c r="Y4" s="72" t="s">
        <v>50</v>
      </c>
      <c r="Z4" s="72"/>
      <c r="AA4" s="72"/>
      <c r="AB4" s="72"/>
      <c r="AC4" s="72"/>
      <c r="AD4" s="72"/>
      <c r="AE4" s="72"/>
      <c r="AF4" s="72"/>
      <c r="AG4" s="72"/>
      <c r="AH4" s="72"/>
      <c r="AI4" s="72"/>
      <c r="AJ4" s="72" t="s">
        <v>44</v>
      </c>
      <c r="AK4" s="72"/>
      <c r="AL4" s="72"/>
      <c r="AM4" s="72"/>
      <c r="AN4" s="72"/>
      <c r="AO4" s="72"/>
      <c r="AP4" s="72"/>
      <c r="AQ4" s="72"/>
      <c r="AR4" s="72"/>
      <c r="AS4" s="72"/>
      <c r="AT4" s="72"/>
      <c r="AU4" s="72" t="s">
        <v>29</v>
      </c>
      <c r="AV4" s="72"/>
      <c r="AW4" s="72"/>
      <c r="AX4" s="72"/>
      <c r="AY4" s="72"/>
      <c r="AZ4" s="72"/>
      <c r="BA4" s="72"/>
      <c r="BB4" s="72"/>
      <c r="BC4" s="72"/>
      <c r="BD4" s="72"/>
      <c r="BE4" s="72"/>
      <c r="BF4" s="72" t="s">
        <v>63</v>
      </c>
      <c r="BG4" s="72"/>
      <c r="BH4" s="72"/>
      <c r="BI4" s="72"/>
      <c r="BJ4" s="72"/>
      <c r="BK4" s="72"/>
      <c r="BL4" s="72"/>
      <c r="BM4" s="72"/>
      <c r="BN4" s="72"/>
      <c r="BO4" s="72"/>
      <c r="BP4" s="72"/>
      <c r="BQ4" s="72" t="s">
        <v>0</v>
      </c>
      <c r="BR4" s="72"/>
      <c r="BS4" s="72"/>
      <c r="BT4" s="72"/>
      <c r="BU4" s="72"/>
      <c r="BV4" s="72"/>
      <c r="BW4" s="72"/>
      <c r="BX4" s="72"/>
      <c r="BY4" s="72"/>
      <c r="BZ4" s="72"/>
      <c r="CA4" s="72"/>
      <c r="CB4" s="72" t="s">
        <v>62</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8" x14ac:dyDescent="0.2">
      <c r="A5" s="14" t="s">
        <v>70</v>
      </c>
      <c r="B5" s="18"/>
      <c r="C5" s="18"/>
      <c r="D5" s="18"/>
      <c r="E5" s="18"/>
      <c r="F5" s="18"/>
      <c r="G5" s="18"/>
      <c r="H5" s="22" t="s">
        <v>56</v>
      </c>
      <c r="I5" s="22" t="s">
        <v>71</v>
      </c>
      <c r="J5" s="22" t="s">
        <v>72</v>
      </c>
      <c r="K5" s="22" t="s">
        <v>73</v>
      </c>
      <c r="L5" s="22" t="s">
        <v>74</v>
      </c>
      <c r="M5" s="22" t="s">
        <v>7</v>
      </c>
      <c r="N5" s="22" t="s">
        <v>75</v>
      </c>
      <c r="O5" s="22" t="s">
        <v>76</v>
      </c>
      <c r="P5" s="22" t="s">
        <v>77</v>
      </c>
      <c r="Q5" s="22" t="s">
        <v>78</v>
      </c>
      <c r="R5" s="22" t="s">
        <v>79</v>
      </c>
      <c r="S5" s="22" t="s">
        <v>80</v>
      </c>
      <c r="T5" s="22" t="s">
        <v>81</v>
      </c>
      <c r="U5" s="22" t="s">
        <v>64</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43</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2">
      <c r="A6" s="14" t="s">
        <v>96</v>
      </c>
      <c r="B6" s="19">
        <f t="shared" ref="B6:X6" si="1">B7</f>
        <v>2023</v>
      </c>
      <c r="C6" s="19">
        <f t="shared" si="1"/>
        <v>73687</v>
      </c>
      <c r="D6" s="19">
        <f t="shared" si="1"/>
        <v>46</v>
      </c>
      <c r="E6" s="19">
        <f t="shared" si="1"/>
        <v>17</v>
      </c>
      <c r="F6" s="19">
        <f t="shared" si="1"/>
        <v>5</v>
      </c>
      <c r="G6" s="19">
        <f t="shared" si="1"/>
        <v>0</v>
      </c>
      <c r="H6" s="19" t="str">
        <f t="shared" si="1"/>
        <v>福島県　南会津町</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91.74</v>
      </c>
      <c r="P6" s="23">
        <f t="shared" si="1"/>
        <v>15.9</v>
      </c>
      <c r="Q6" s="23">
        <f t="shared" si="1"/>
        <v>86.55</v>
      </c>
      <c r="R6" s="23">
        <f t="shared" si="1"/>
        <v>4180</v>
      </c>
      <c r="S6" s="23">
        <f t="shared" si="1"/>
        <v>13733</v>
      </c>
      <c r="T6" s="23">
        <f t="shared" si="1"/>
        <v>886.47</v>
      </c>
      <c r="U6" s="23">
        <f t="shared" si="1"/>
        <v>15.49</v>
      </c>
      <c r="V6" s="23">
        <f t="shared" si="1"/>
        <v>2148</v>
      </c>
      <c r="W6" s="23">
        <f t="shared" si="1"/>
        <v>2.5099999999999998</v>
      </c>
      <c r="X6" s="23">
        <f t="shared" si="1"/>
        <v>855.78</v>
      </c>
      <c r="Y6" s="27" t="str">
        <f t="shared" ref="Y6:AH6" si="2">IF(Y7="",NA(),Y7)</f>
        <v>-</v>
      </c>
      <c r="Z6" s="27" t="str">
        <f t="shared" si="2"/>
        <v>-</v>
      </c>
      <c r="AA6" s="27">
        <f t="shared" si="2"/>
        <v>99.19</v>
      </c>
      <c r="AB6" s="27">
        <f t="shared" si="2"/>
        <v>96.19</v>
      </c>
      <c r="AC6" s="27">
        <f t="shared" si="2"/>
        <v>55.3</v>
      </c>
      <c r="AD6" s="27" t="str">
        <f t="shared" si="2"/>
        <v>-</v>
      </c>
      <c r="AE6" s="27" t="str">
        <f t="shared" si="2"/>
        <v>-</v>
      </c>
      <c r="AF6" s="27">
        <f t="shared" si="2"/>
        <v>106.07</v>
      </c>
      <c r="AG6" s="27">
        <f t="shared" si="2"/>
        <v>101.91</v>
      </c>
      <c r="AH6" s="27">
        <f t="shared" si="2"/>
        <v>103.07</v>
      </c>
      <c r="AI6" s="23" t="str">
        <f>IF(AI7="","",IF(AI7="-","【-】","【"&amp;SUBSTITUTE(TEXT(AI7,"#,##0.00"),"-","△")&amp;"】"))</f>
        <v>【104.44】</v>
      </c>
      <c r="AJ6" s="27" t="str">
        <f t="shared" ref="AJ6:AS6" si="3">IF(AJ7="",NA(),AJ7)</f>
        <v>-</v>
      </c>
      <c r="AK6" s="27" t="str">
        <f t="shared" si="3"/>
        <v>-</v>
      </c>
      <c r="AL6" s="27">
        <f t="shared" si="3"/>
        <v>8.0399999999999991</v>
      </c>
      <c r="AM6" s="27">
        <f t="shared" si="3"/>
        <v>25.26</v>
      </c>
      <c r="AN6" s="27">
        <f t="shared" si="3"/>
        <v>216.88</v>
      </c>
      <c r="AO6" s="27" t="str">
        <f t="shared" si="3"/>
        <v>-</v>
      </c>
      <c r="AP6" s="27" t="str">
        <f t="shared" si="3"/>
        <v>-</v>
      </c>
      <c r="AQ6" s="27">
        <f t="shared" si="3"/>
        <v>132.04</v>
      </c>
      <c r="AR6" s="27">
        <f t="shared" si="3"/>
        <v>124.8</v>
      </c>
      <c r="AS6" s="27">
        <f t="shared" si="3"/>
        <v>120.64</v>
      </c>
      <c r="AT6" s="23" t="str">
        <f>IF(AT7="","",IF(AT7="-","【-】","【"&amp;SUBSTITUTE(TEXT(AT7,"#,##0.00"),"-","△")&amp;"】"))</f>
        <v>【124.06】</v>
      </c>
      <c r="AU6" s="27" t="str">
        <f t="shared" ref="AU6:BD6" si="4">IF(AU7="",NA(),AU7)</f>
        <v>-</v>
      </c>
      <c r="AV6" s="27" t="str">
        <f t="shared" si="4"/>
        <v>-</v>
      </c>
      <c r="AW6" s="27">
        <f t="shared" si="4"/>
        <v>21.65</v>
      </c>
      <c r="AX6" s="27">
        <f t="shared" si="4"/>
        <v>2.4</v>
      </c>
      <c r="AY6" s="27">
        <f t="shared" si="4"/>
        <v>20.23</v>
      </c>
      <c r="AZ6" s="27" t="str">
        <f t="shared" si="4"/>
        <v>-</v>
      </c>
      <c r="BA6" s="27" t="str">
        <f t="shared" si="4"/>
        <v>-</v>
      </c>
      <c r="BB6" s="27">
        <f t="shared" si="4"/>
        <v>35.69</v>
      </c>
      <c r="BC6" s="27">
        <f t="shared" si="4"/>
        <v>35.42</v>
      </c>
      <c r="BD6" s="27">
        <f t="shared" si="4"/>
        <v>39.82</v>
      </c>
      <c r="BE6" s="23" t="str">
        <f>IF(BE7="","",IF(BE7="-","【-】","【"&amp;SUBSTITUTE(TEXT(BE7,"#,##0.00"),"-","△")&amp;"】"))</f>
        <v>【42.02】</v>
      </c>
      <c r="BF6" s="27" t="str">
        <f t="shared" ref="BF6:BO6" si="5">IF(BF7="",NA(),BF7)</f>
        <v>-</v>
      </c>
      <c r="BG6" s="27" t="str">
        <f t="shared" si="5"/>
        <v>-</v>
      </c>
      <c r="BH6" s="23">
        <f t="shared" si="5"/>
        <v>0</v>
      </c>
      <c r="BI6" s="23">
        <f t="shared" si="5"/>
        <v>0</v>
      </c>
      <c r="BJ6" s="23">
        <f t="shared" si="5"/>
        <v>0</v>
      </c>
      <c r="BK6" s="27" t="str">
        <f t="shared" si="5"/>
        <v>-</v>
      </c>
      <c r="BL6" s="27" t="str">
        <f t="shared" si="5"/>
        <v>-</v>
      </c>
      <c r="BM6" s="27">
        <f t="shared" si="5"/>
        <v>791.76</v>
      </c>
      <c r="BN6" s="27">
        <f t="shared" si="5"/>
        <v>718.49</v>
      </c>
      <c r="BO6" s="27">
        <f t="shared" si="5"/>
        <v>743.31</v>
      </c>
      <c r="BP6" s="23" t="str">
        <f>IF(BP7="","",IF(BP7="-","【-】","【"&amp;SUBSTITUTE(TEXT(BP7,"#,##0.00"),"-","△")&amp;"】"))</f>
        <v>【785.10】</v>
      </c>
      <c r="BQ6" s="27" t="str">
        <f t="shared" ref="BQ6:BZ6" si="6">IF(BQ7="",NA(),BQ7)</f>
        <v>-</v>
      </c>
      <c r="BR6" s="27" t="str">
        <f t="shared" si="6"/>
        <v>-</v>
      </c>
      <c r="BS6" s="27">
        <f t="shared" si="6"/>
        <v>96.03</v>
      </c>
      <c r="BT6" s="27">
        <f t="shared" si="6"/>
        <v>73.2</v>
      </c>
      <c r="BU6" s="27">
        <f t="shared" si="6"/>
        <v>53.23</v>
      </c>
      <c r="BV6" s="27" t="str">
        <f t="shared" si="6"/>
        <v>-</v>
      </c>
      <c r="BW6" s="27" t="str">
        <f t="shared" si="6"/>
        <v>-</v>
      </c>
      <c r="BX6" s="27">
        <f t="shared" si="6"/>
        <v>56.26</v>
      </c>
      <c r="BY6" s="27">
        <f t="shared" si="6"/>
        <v>61.82</v>
      </c>
      <c r="BZ6" s="27">
        <f t="shared" si="6"/>
        <v>61.15</v>
      </c>
      <c r="CA6" s="23" t="str">
        <f>IF(CA7="","",IF(CA7="-","【-】","【"&amp;SUBSTITUTE(TEXT(CA7,"#,##0.00"),"-","△")&amp;"】"))</f>
        <v>【56.93】</v>
      </c>
      <c r="CB6" s="27" t="str">
        <f t="shared" ref="CB6:CK6" si="7">IF(CB7="",NA(),CB7)</f>
        <v>-</v>
      </c>
      <c r="CC6" s="27" t="str">
        <f t="shared" si="7"/>
        <v>-</v>
      </c>
      <c r="CD6" s="27">
        <f t="shared" si="7"/>
        <v>218.7</v>
      </c>
      <c r="CE6" s="27">
        <f t="shared" si="7"/>
        <v>286.04000000000002</v>
      </c>
      <c r="CF6" s="27">
        <f t="shared" si="7"/>
        <v>394.84</v>
      </c>
      <c r="CG6" s="27" t="str">
        <f t="shared" si="7"/>
        <v>-</v>
      </c>
      <c r="CH6" s="27" t="str">
        <f t="shared" si="7"/>
        <v>-</v>
      </c>
      <c r="CI6" s="27">
        <f t="shared" si="7"/>
        <v>282.08999999999997</v>
      </c>
      <c r="CJ6" s="27">
        <f t="shared" si="7"/>
        <v>246.9</v>
      </c>
      <c r="CK6" s="27">
        <f t="shared" si="7"/>
        <v>250.43</v>
      </c>
      <c r="CL6" s="23" t="str">
        <f>IF(CL7="","",IF(CL7="-","【-】","【"&amp;SUBSTITUTE(TEXT(CL7,"#,##0.00"),"-","△")&amp;"】"))</f>
        <v>【271.15】</v>
      </c>
      <c r="CM6" s="27" t="str">
        <f t="shared" ref="CM6:CV6" si="8">IF(CM7="",NA(),CM7)</f>
        <v>-</v>
      </c>
      <c r="CN6" s="27" t="str">
        <f t="shared" si="8"/>
        <v>-</v>
      </c>
      <c r="CO6" s="27">
        <f t="shared" si="8"/>
        <v>24.66</v>
      </c>
      <c r="CP6" s="27">
        <f t="shared" si="8"/>
        <v>24.22</v>
      </c>
      <c r="CQ6" s="27">
        <f t="shared" si="8"/>
        <v>22.53</v>
      </c>
      <c r="CR6" s="27" t="str">
        <f t="shared" si="8"/>
        <v>-</v>
      </c>
      <c r="CS6" s="27" t="str">
        <f t="shared" si="8"/>
        <v>-</v>
      </c>
      <c r="CT6" s="27">
        <f t="shared" si="8"/>
        <v>66.53</v>
      </c>
      <c r="CU6" s="27">
        <f t="shared" si="8"/>
        <v>52.9</v>
      </c>
      <c r="CV6" s="27">
        <f t="shared" si="8"/>
        <v>52.63</v>
      </c>
      <c r="CW6" s="23" t="str">
        <f>IF(CW7="","",IF(CW7="-","【-】","【"&amp;SUBSTITUTE(TEXT(CW7,"#,##0.00"),"-","△")&amp;"】"))</f>
        <v>【49.87】</v>
      </c>
      <c r="CX6" s="27" t="str">
        <f t="shared" ref="CX6:DG6" si="9">IF(CX7="",NA(),CX7)</f>
        <v>-</v>
      </c>
      <c r="CY6" s="27" t="str">
        <f t="shared" si="9"/>
        <v>-</v>
      </c>
      <c r="CZ6" s="27">
        <f t="shared" si="9"/>
        <v>85.61</v>
      </c>
      <c r="DA6" s="27">
        <f t="shared" si="9"/>
        <v>85.3</v>
      </c>
      <c r="DB6" s="27">
        <f t="shared" si="9"/>
        <v>85.89</v>
      </c>
      <c r="DC6" s="27" t="str">
        <f t="shared" si="9"/>
        <v>-</v>
      </c>
      <c r="DD6" s="27" t="str">
        <f t="shared" si="9"/>
        <v>-</v>
      </c>
      <c r="DE6" s="27">
        <f t="shared" si="9"/>
        <v>84.67</v>
      </c>
      <c r="DF6" s="27">
        <f t="shared" si="9"/>
        <v>90.3</v>
      </c>
      <c r="DG6" s="27">
        <f t="shared" si="9"/>
        <v>90.32</v>
      </c>
      <c r="DH6" s="23" t="str">
        <f>IF(DH7="","",IF(DH7="-","【-】","【"&amp;SUBSTITUTE(TEXT(DH7,"#,##0.00"),"-","△")&amp;"】"))</f>
        <v>【87.54】</v>
      </c>
      <c r="DI6" s="27" t="str">
        <f t="shared" ref="DI6:DR6" si="10">IF(DI7="",NA(),DI7)</f>
        <v>-</v>
      </c>
      <c r="DJ6" s="27" t="str">
        <f t="shared" si="10"/>
        <v>-</v>
      </c>
      <c r="DK6" s="27">
        <f t="shared" si="10"/>
        <v>3.4</v>
      </c>
      <c r="DL6" s="27">
        <f t="shared" si="10"/>
        <v>6.77</v>
      </c>
      <c r="DM6" s="27">
        <f t="shared" si="10"/>
        <v>50.67</v>
      </c>
      <c r="DN6" s="27" t="str">
        <f t="shared" si="10"/>
        <v>-</v>
      </c>
      <c r="DO6" s="27" t="str">
        <f t="shared" si="10"/>
        <v>-</v>
      </c>
      <c r="DP6" s="27">
        <f t="shared" si="10"/>
        <v>21.85</v>
      </c>
      <c r="DQ6" s="27">
        <f t="shared" si="10"/>
        <v>28.79</v>
      </c>
      <c r="DR6" s="27">
        <f t="shared" si="10"/>
        <v>30.5</v>
      </c>
      <c r="DS6" s="23" t="str">
        <f>IF(DS7="","",IF(DS7="-","【-】","【"&amp;SUBSTITUTE(TEXT(DS7,"#,##0.00"),"-","△")&amp;"】"))</f>
        <v>【28.42】</v>
      </c>
      <c r="DT6" s="27" t="str">
        <f t="shared" ref="DT6:EC6" si="11">IF(DT7="",NA(),DT7)</f>
        <v>-</v>
      </c>
      <c r="DU6" s="27" t="str">
        <f t="shared" si="11"/>
        <v>-</v>
      </c>
      <c r="DV6" s="23">
        <f t="shared" si="11"/>
        <v>0</v>
      </c>
      <c r="DW6" s="23">
        <f t="shared" si="11"/>
        <v>0</v>
      </c>
      <c r="DX6" s="23">
        <f t="shared" si="11"/>
        <v>0</v>
      </c>
      <c r="DY6" s="27" t="str">
        <f t="shared" si="11"/>
        <v>-</v>
      </c>
      <c r="DZ6" s="27" t="str">
        <f t="shared" si="11"/>
        <v>-</v>
      </c>
      <c r="EA6" s="23">
        <f t="shared" si="11"/>
        <v>0</v>
      </c>
      <c r="EB6" s="23">
        <f t="shared" si="11"/>
        <v>0</v>
      </c>
      <c r="EC6" s="23">
        <f t="shared" si="11"/>
        <v>0</v>
      </c>
      <c r="ED6" s="23" t="str">
        <f>IF(ED7="","",IF(ED7="-","【-】","【"&amp;SUBSTITUTE(TEXT(ED7,"#,##0.00"),"-","△")&amp;"】"))</f>
        <v>【0.08】</v>
      </c>
      <c r="EE6" s="27" t="str">
        <f t="shared" ref="EE6:EN6" si="12">IF(EE7="",NA(),EE7)</f>
        <v>-</v>
      </c>
      <c r="EF6" s="27" t="str">
        <f t="shared" si="12"/>
        <v>-</v>
      </c>
      <c r="EG6" s="23">
        <f t="shared" si="12"/>
        <v>0</v>
      </c>
      <c r="EH6" s="23">
        <f t="shared" si="12"/>
        <v>0</v>
      </c>
      <c r="EI6" s="23">
        <f t="shared" si="12"/>
        <v>0</v>
      </c>
      <c r="EJ6" s="27" t="str">
        <f t="shared" si="12"/>
        <v>-</v>
      </c>
      <c r="EK6" s="27" t="str">
        <f t="shared" si="12"/>
        <v>-</v>
      </c>
      <c r="EL6" s="27">
        <f t="shared" si="12"/>
        <v>0.05</v>
      </c>
      <c r="EM6" s="27">
        <f t="shared" si="12"/>
        <v>0.01</v>
      </c>
      <c r="EN6" s="27">
        <f t="shared" si="12"/>
        <v>0.02</v>
      </c>
      <c r="EO6" s="23" t="str">
        <f>IF(EO7="","",IF(EO7="-","【-】","【"&amp;SUBSTITUTE(TEXT(EO7,"#,##0.00"),"-","△")&amp;"】"))</f>
        <v>【0.02】</v>
      </c>
    </row>
    <row r="7" spans="1:148" s="13" customFormat="1" x14ac:dyDescent="0.2">
      <c r="A7" s="14"/>
      <c r="B7" s="20">
        <v>2023</v>
      </c>
      <c r="C7" s="20">
        <v>73687</v>
      </c>
      <c r="D7" s="20">
        <v>46</v>
      </c>
      <c r="E7" s="20">
        <v>17</v>
      </c>
      <c r="F7" s="20">
        <v>5</v>
      </c>
      <c r="G7" s="20">
        <v>0</v>
      </c>
      <c r="H7" s="20" t="s">
        <v>97</v>
      </c>
      <c r="I7" s="20" t="s">
        <v>98</v>
      </c>
      <c r="J7" s="20" t="s">
        <v>99</v>
      </c>
      <c r="K7" s="20" t="s">
        <v>100</v>
      </c>
      <c r="L7" s="20" t="s">
        <v>101</v>
      </c>
      <c r="M7" s="20" t="s">
        <v>102</v>
      </c>
      <c r="N7" s="24" t="s">
        <v>103</v>
      </c>
      <c r="O7" s="24">
        <v>91.74</v>
      </c>
      <c r="P7" s="24">
        <v>15.9</v>
      </c>
      <c r="Q7" s="24">
        <v>86.55</v>
      </c>
      <c r="R7" s="24">
        <v>4180</v>
      </c>
      <c r="S7" s="24">
        <v>13733</v>
      </c>
      <c r="T7" s="24">
        <v>886.47</v>
      </c>
      <c r="U7" s="24">
        <v>15.49</v>
      </c>
      <c r="V7" s="24">
        <v>2148</v>
      </c>
      <c r="W7" s="24">
        <v>2.5099999999999998</v>
      </c>
      <c r="X7" s="24">
        <v>855.78</v>
      </c>
      <c r="Y7" s="24" t="s">
        <v>103</v>
      </c>
      <c r="Z7" s="24" t="s">
        <v>103</v>
      </c>
      <c r="AA7" s="24">
        <v>99.19</v>
      </c>
      <c r="AB7" s="24">
        <v>96.19</v>
      </c>
      <c r="AC7" s="24">
        <v>55.3</v>
      </c>
      <c r="AD7" s="24" t="s">
        <v>103</v>
      </c>
      <c r="AE7" s="24" t="s">
        <v>103</v>
      </c>
      <c r="AF7" s="24">
        <v>106.07</v>
      </c>
      <c r="AG7" s="24">
        <v>101.91</v>
      </c>
      <c r="AH7" s="24">
        <v>103.07</v>
      </c>
      <c r="AI7" s="24">
        <v>104.44</v>
      </c>
      <c r="AJ7" s="24" t="s">
        <v>103</v>
      </c>
      <c r="AK7" s="24" t="s">
        <v>103</v>
      </c>
      <c r="AL7" s="24">
        <v>8.0399999999999991</v>
      </c>
      <c r="AM7" s="24">
        <v>25.26</v>
      </c>
      <c r="AN7" s="24">
        <v>216.88</v>
      </c>
      <c r="AO7" s="24" t="s">
        <v>103</v>
      </c>
      <c r="AP7" s="24" t="s">
        <v>103</v>
      </c>
      <c r="AQ7" s="24">
        <v>132.04</v>
      </c>
      <c r="AR7" s="24">
        <v>124.8</v>
      </c>
      <c r="AS7" s="24">
        <v>120.64</v>
      </c>
      <c r="AT7" s="24">
        <v>124.06</v>
      </c>
      <c r="AU7" s="24" t="s">
        <v>103</v>
      </c>
      <c r="AV7" s="24" t="s">
        <v>103</v>
      </c>
      <c r="AW7" s="24">
        <v>21.65</v>
      </c>
      <c r="AX7" s="24">
        <v>2.4</v>
      </c>
      <c r="AY7" s="24">
        <v>20.23</v>
      </c>
      <c r="AZ7" s="24" t="s">
        <v>103</v>
      </c>
      <c r="BA7" s="24" t="s">
        <v>103</v>
      </c>
      <c r="BB7" s="24">
        <v>35.69</v>
      </c>
      <c r="BC7" s="24">
        <v>35.42</v>
      </c>
      <c r="BD7" s="24">
        <v>39.82</v>
      </c>
      <c r="BE7" s="24">
        <v>42.02</v>
      </c>
      <c r="BF7" s="24" t="s">
        <v>103</v>
      </c>
      <c r="BG7" s="24" t="s">
        <v>103</v>
      </c>
      <c r="BH7" s="24">
        <v>0</v>
      </c>
      <c r="BI7" s="24">
        <v>0</v>
      </c>
      <c r="BJ7" s="24">
        <v>0</v>
      </c>
      <c r="BK7" s="24" t="s">
        <v>103</v>
      </c>
      <c r="BL7" s="24" t="s">
        <v>103</v>
      </c>
      <c r="BM7" s="24">
        <v>791.76</v>
      </c>
      <c r="BN7" s="24">
        <v>718.49</v>
      </c>
      <c r="BO7" s="24">
        <v>743.31</v>
      </c>
      <c r="BP7" s="24">
        <v>785.1</v>
      </c>
      <c r="BQ7" s="24" t="s">
        <v>103</v>
      </c>
      <c r="BR7" s="24" t="s">
        <v>103</v>
      </c>
      <c r="BS7" s="24">
        <v>96.03</v>
      </c>
      <c r="BT7" s="24">
        <v>73.2</v>
      </c>
      <c r="BU7" s="24">
        <v>53.23</v>
      </c>
      <c r="BV7" s="24" t="s">
        <v>103</v>
      </c>
      <c r="BW7" s="24" t="s">
        <v>103</v>
      </c>
      <c r="BX7" s="24">
        <v>56.26</v>
      </c>
      <c r="BY7" s="24">
        <v>61.82</v>
      </c>
      <c r="BZ7" s="24">
        <v>61.15</v>
      </c>
      <c r="CA7" s="24">
        <v>56.93</v>
      </c>
      <c r="CB7" s="24" t="s">
        <v>103</v>
      </c>
      <c r="CC7" s="24" t="s">
        <v>103</v>
      </c>
      <c r="CD7" s="24">
        <v>218.7</v>
      </c>
      <c r="CE7" s="24">
        <v>286.04000000000002</v>
      </c>
      <c r="CF7" s="24">
        <v>394.84</v>
      </c>
      <c r="CG7" s="24" t="s">
        <v>103</v>
      </c>
      <c r="CH7" s="24" t="s">
        <v>103</v>
      </c>
      <c r="CI7" s="24">
        <v>282.08999999999997</v>
      </c>
      <c r="CJ7" s="24">
        <v>246.9</v>
      </c>
      <c r="CK7" s="24">
        <v>250.43</v>
      </c>
      <c r="CL7" s="24">
        <v>271.14999999999998</v>
      </c>
      <c r="CM7" s="24" t="s">
        <v>103</v>
      </c>
      <c r="CN7" s="24" t="s">
        <v>103</v>
      </c>
      <c r="CO7" s="24">
        <v>24.66</v>
      </c>
      <c r="CP7" s="24">
        <v>24.22</v>
      </c>
      <c r="CQ7" s="24">
        <v>22.53</v>
      </c>
      <c r="CR7" s="24" t="s">
        <v>103</v>
      </c>
      <c r="CS7" s="24" t="s">
        <v>103</v>
      </c>
      <c r="CT7" s="24">
        <v>66.53</v>
      </c>
      <c r="CU7" s="24">
        <v>52.9</v>
      </c>
      <c r="CV7" s="24">
        <v>52.63</v>
      </c>
      <c r="CW7" s="24">
        <v>49.87</v>
      </c>
      <c r="CX7" s="24" t="s">
        <v>103</v>
      </c>
      <c r="CY7" s="24" t="s">
        <v>103</v>
      </c>
      <c r="CZ7" s="24">
        <v>85.61</v>
      </c>
      <c r="DA7" s="24">
        <v>85.3</v>
      </c>
      <c r="DB7" s="24">
        <v>85.89</v>
      </c>
      <c r="DC7" s="24" t="s">
        <v>103</v>
      </c>
      <c r="DD7" s="24" t="s">
        <v>103</v>
      </c>
      <c r="DE7" s="24">
        <v>84.67</v>
      </c>
      <c r="DF7" s="24">
        <v>90.3</v>
      </c>
      <c r="DG7" s="24">
        <v>90.32</v>
      </c>
      <c r="DH7" s="24">
        <v>87.54</v>
      </c>
      <c r="DI7" s="24" t="s">
        <v>103</v>
      </c>
      <c r="DJ7" s="24" t="s">
        <v>103</v>
      </c>
      <c r="DK7" s="24">
        <v>3.4</v>
      </c>
      <c r="DL7" s="24">
        <v>6.77</v>
      </c>
      <c r="DM7" s="24">
        <v>50.67</v>
      </c>
      <c r="DN7" s="24" t="s">
        <v>103</v>
      </c>
      <c r="DO7" s="24" t="s">
        <v>103</v>
      </c>
      <c r="DP7" s="24">
        <v>21.85</v>
      </c>
      <c r="DQ7" s="24">
        <v>28.79</v>
      </c>
      <c r="DR7" s="24">
        <v>30.5</v>
      </c>
      <c r="DS7" s="24">
        <v>28.42</v>
      </c>
      <c r="DT7" s="24" t="s">
        <v>103</v>
      </c>
      <c r="DU7" s="24" t="s">
        <v>103</v>
      </c>
      <c r="DV7" s="24">
        <v>0</v>
      </c>
      <c r="DW7" s="24">
        <v>0</v>
      </c>
      <c r="DX7" s="24">
        <v>0</v>
      </c>
      <c r="DY7" s="24" t="s">
        <v>103</v>
      </c>
      <c r="DZ7" s="24" t="s">
        <v>103</v>
      </c>
      <c r="EA7" s="24">
        <v>0</v>
      </c>
      <c r="EB7" s="24">
        <v>0</v>
      </c>
      <c r="EC7" s="24">
        <v>0</v>
      </c>
      <c r="ED7" s="24">
        <v>0.08</v>
      </c>
      <c r="EE7" s="24" t="s">
        <v>103</v>
      </c>
      <c r="EF7" s="24" t="s">
        <v>103</v>
      </c>
      <c r="EG7" s="24">
        <v>0</v>
      </c>
      <c r="EH7" s="24">
        <v>0</v>
      </c>
      <c r="EI7" s="24">
        <v>0</v>
      </c>
      <c r="EJ7" s="24" t="s">
        <v>103</v>
      </c>
      <c r="EK7" s="24" t="s">
        <v>103</v>
      </c>
      <c r="EL7" s="24">
        <v>0.05</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109</v>
      </c>
    </row>
    <row r="12" spans="1:148" x14ac:dyDescent="0.2">
      <c r="B12">
        <v>1</v>
      </c>
      <c r="C12">
        <v>1</v>
      </c>
      <c r="D12">
        <v>2</v>
      </c>
      <c r="E12">
        <v>3</v>
      </c>
      <c r="F12">
        <v>4</v>
      </c>
      <c r="G12" t="s">
        <v>110</v>
      </c>
    </row>
    <row r="13" spans="1:148" x14ac:dyDescent="0.2">
      <c r="B13" t="s">
        <v>111</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2025-03-04T05:01:21Z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2025-02-05T00:42:16Z</vt:filetime>
  </property>
</Properties>
</file>