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wL3nYCkE/8E/QtQYW131xXG5j9Z6qmjfGIaCi0j/FgLYXZAbVaZ3YVxDNDvmY9aY0Kegd2jD5DjzSO0X5sYiBw==" workbookSaltValue="opnG/0J24/QMVlw516mSr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<sst xmlns="http://schemas.openxmlformats.org/spreadsheetml/2006/main" xmlns:r="http://schemas.openxmlformats.org/officeDocument/2006/relationships" count="114" uniqueCount="114">
  <si>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</si>
  <si>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</si>
  <si>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</si>
  <si>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</si>
  <si>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</si>
  <si>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</si>
  <si>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業種CD</t>
    <rPh sb="0" eb="2">
      <t>ギョウシュ</t>
    </rPh>
    <phoneticPr fontId="1"/>
  </si>
  <si>
    <t>管理者の情報</t>
    <rPh sb="0" eb="3">
      <t>カンリシャ</t>
    </rPh>
    <rPh sb="4" eb="6">
      <t>ジョウホウ</t>
    </rPh>
    <phoneticPr fontId="1"/>
  </si>
  <si>
    <t>事業CD</t>
    <rPh sb="0" eb="2">
      <t>ジギョウ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</si>
  <si>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</si>
  <si>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</si>
  <si>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</si>
  <si>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</si>
  <si>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</si>
  <si>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</si>
  <si>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</si>
  <si>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</si>
  <si>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</si>
  <si>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</si>
  <si>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</si>
  <si>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</si>
  <si>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</si>
  <si>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</si>
  <si>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</si>
  <si>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</si>
  <si>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</si>
  <si>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</si>
  <si>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</si>
  <si>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</si>
  <si>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</si>
  <si>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</si>
  <si>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</si>
  <si>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</si>
  <si>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2①</t>
  </si>
  <si>
    <t>類似団体平均値（平均値）</t>
  </si>
  <si>
    <t>【】</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</si>
  <si>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</si>
  <si>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</si>
  <si>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</si>
  <si>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</si>
  <si>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</si>
  <si>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</si>
  <si>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</si>
  <si>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</si>
  <si>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</si>
  <si>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</si>
  <si>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</si>
  <si>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</si>
  <si>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</si>
  <si>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</si>
  <si>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</si>
  <si>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</si>
  <si>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</si>
  <si>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</si>
  <si>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</si>
  <si>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</si>
  <si>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</si>
  <si>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</si>
  <si>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</si>
  <si>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</si>
  <si>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</si>
  <si>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</si>
  <si>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</si>
  <si>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</si>
  <si>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</si>
  <si>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</si>
  <si>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</si>
  <si>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</si>
  <si>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</si>
  <si>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</si>
  <si>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</si>
  <si>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</si>
  <si>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</si>
  <si>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</si>
  <si>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</si>
  <si>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</si>
  <si>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</si>
  <si>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</si>
  <si>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</si>
  <si>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</si>
  <si>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</si>
  <si>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</si>
  <si>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</si>
  <si>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</si>
  <si>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</si>
  <si>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</si>
  <si>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</si>
  <si>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</si>
  <si>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</si>
  <si>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</si>
  <si>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</si>
  <si>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</si>
  <si>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</si>
  <si>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</si>
  <si>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</si>
  <si>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福島県　南会津町</t>
  </si>
  <si>
    <t>法適用</t>
  </si>
  <si>
    <t>下水道事業</t>
  </si>
  <si>
    <t>公共下水道</t>
  </si>
  <si>
    <t>Cd2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</si>
  <si>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</si>
  <si>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</si>
  <si>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</si>
  <si>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</si>
  <si>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</si>
  <si>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</si>
  <si>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</si>
  <si>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</si>
  <si>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</si>
  <si>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</si>
  <si>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</si>
  <si>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『①経常収支比率』は、減価償却費の影響が大きく、前年度に引き続き100％を下回り赤字となっている状況です。
 また、『②累積欠損金比率』も赤字が解消できなかったことにより、前年同様、ほぼ横ばいとなっています。
　『③流動比率』は、100％を下回っていますが、企業債償還金については一般会計からの繰入により補填されるため、経営に大きな影響はないと見込んでいます。
　『⑤経費回収率』及び『⑥汚水処理原価』は、人件費に係る繰入金の減少により、大きく変動しており、今後とも繰入金の状況により大きく変動するものと予想されます。
　『⑦施設利用率』は、類似団体平均値を上回る数値となっており、施設が有効的に活用されていると考えられます。
　『⑧水洗化率』は、面整備がほぼ完了しており、接続人口と処理区域内人口が同様の割合で減少傾向にあることから、ほぼ横ばいで推移すると見込んでいます。
　</t>
    <rPh sb="3" eb="5">
      <t>ケイジョウ</t>
    </rPh>
    <rPh sb="5" eb="7">
      <t>シュウシ</t>
    </rPh>
    <rPh sb="7" eb="9">
      <t>ヒリツ</t>
    </rPh>
    <rPh sb="12" eb="14">
      <t>ゲンカ</t>
    </rPh>
    <rPh sb="14" eb="17">
      <t>ショウキャクヒ</t>
    </rPh>
    <rPh sb="18" eb="20">
      <t>エイキョウ</t>
    </rPh>
    <rPh sb="21" eb="22">
      <t>オオ</t>
    </rPh>
    <rPh sb="25" eb="28">
      <t>ゼンネンド</t>
    </rPh>
    <rPh sb="29" eb="30">
      <t>ヒ</t>
    </rPh>
    <rPh sb="31" eb="32">
      <t>ツヅ</t>
    </rPh>
    <rPh sb="38" eb="40">
      <t>シタマワ</t>
    </rPh>
    <rPh sb="41" eb="43">
      <t>アカジ</t>
    </rPh>
    <rPh sb="49" eb="51">
      <t>ジョウキョウ</t>
    </rPh>
    <rPh sb="61" eb="63">
      <t>ルイセキ</t>
    </rPh>
    <rPh sb="63" eb="66">
      <t>ケッソンキン</t>
    </rPh>
    <rPh sb="66" eb="68">
      <t>ヒリツ</t>
    </rPh>
    <rPh sb="70" eb="72">
      <t>アカジ</t>
    </rPh>
    <rPh sb="73" eb="75">
      <t>カイショウ</t>
    </rPh>
    <rPh sb="87" eb="89">
      <t>ゼンネン</t>
    </rPh>
    <rPh sb="89" eb="91">
      <t>ドウヨウ</t>
    </rPh>
    <rPh sb="94" eb="95">
      <t>ヨコ</t>
    </rPh>
    <rPh sb="187" eb="189">
      <t>ケイヒ</t>
    </rPh>
    <rPh sb="189" eb="192">
      <t>カイシュウリツ</t>
    </rPh>
    <rPh sb="193" eb="194">
      <t>オヨ</t>
    </rPh>
    <rPh sb="197" eb="199">
      <t>オスイ</t>
    </rPh>
    <rPh sb="199" eb="201">
      <t>ショリ</t>
    </rPh>
    <rPh sb="201" eb="203">
      <t>ゲンカ</t>
    </rPh>
    <rPh sb="206" eb="209">
      <t>ジンケンヒ</t>
    </rPh>
    <rPh sb="210" eb="211">
      <t>カカ</t>
    </rPh>
    <rPh sb="212" eb="215">
      <t>クリイレキン</t>
    </rPh>
    <rPh sb="216" eb="218">
      <t>ゲンショウ</t>
    </rPh>
    <rPh sb="222" eb="223">
      <t>オオ</t>
    </rPh>
    <rPh sb="225" eb="227">
      <t>ヘンドウ</t>
    </rPh>
    <rPh sb="232" eb="234">
      <t>コンゴ</t>
    </rPh>
    <rPh sb="236" eb="239">
      <t>クリイレキン</t>
    </rPh>
    <rPh sb="240" eb="242">
      <t>ジョウキョウ</t>
    </rPh>
    <rPh sb="245" eb="246">
      <t>オオ</t>
    </rPh>
    <rPh sb="248" eb="250">
      <t>ヘンドウ</t>
    </rPh>
    <rPh sb="255" eb="257">
      <t>ヨソウ</t>
    </rPh>
    <rPh sb="267" eb="269">
      <t>シセツ</t>
    </rPh>
    <rPh sb="269" eb="272">
      <t>リヨウリツ</t>
    </rPh>
    <rPh sb="275" eb="277">
      <t>ルイジ</t>
    </rPh>
    <rPh sb="277" eb="279">
      <t>ダンタイ</t>
    </rPh>
    <rPh sb="279" eb="282">
      <t>ヘイキンチ</t>
    </rPh>
    <rPh sb="283" eb="285">
      <t>ウワマワ</t>
    </rPh>
    <rPh sb="286" eb="288">
      <t>スウチ</t>
    </rPh>
    <rPh sb="295" eb="297">
      <t>シセツ</t>
    </rPh>
    <rPh sb="298" eb="301">
      <t>ユウコウテキ</t>
    </rPh>
    <rPh sb="302" eb="304">
      <t>カツヨウ</t>
    </rPh>
    <rPh sb="310" eb="311">
      <t>カンガ</t>
    </rPh>
    <rPh sb="329" eb="330">
      <t>メン</t>
    </rPh>
    <rPh sb="330" eb="332">
      <t>セイビ</t>
    </rPh>
    <rPh sb="335" eb="337">
      <t>カンリョウ</t>
    </rPh>
    <rPh sb="342" eb="344">
      <t>セツゾク</t>
    </rPh>
    <rPh sb="344" eb="346">
      <t>ジンコウ</t>
    </rPh>
    <rPh sb="347" eb="349">
      <t>ショリ</t>
    </rPh>
    <rPh sb="349" eb="352">
      <t>クイキナイ</t>
    </rPh>
    <rPh sb="352" eb="354">
      <t>ジンコウ</t>
    </rPh>
    <rPh sb="355" eb="357">
      <t>ドウヨウ</t>
    </rPh>
    <rPh sb="358" eb="360">
      <t>ワリアイ</t>
    </rPh>
    <rPh sb="361" eb="363">
      <t>ゲンショウ</t>
    </rPh>
    <rPh sb="363" eb="365">
      <t>ケイコウ</t>
    </rPh>
    <rPh sb="375" eb="376">
      <t>ヨコ</t>
    </rPh>
    <rPh sb="379" eb="381">
      <t>スイイ</t>
    </rPh>
    <rPh sb="384" eb="386">
      <t>ミコ</t>
    </rPh>
    <phoneticPr fontId="1"/>
  </si>
  <si>
    <t xml:space="preserve">　収益面については、人口減少に伴う有収水量の減少により、下水道使用料の減少が懸念されます。
　費用面については、管路施設等の整備は概ね完了しているものの、施設の老朽化に伴う更新や故障・破損に伴う修繕費用の増加が見込まれます。
　経常経費の大半を占める修繕費や動力費が上昇傾向にある中、経常収益である下水道使用料が減少していることから、料金改定や抜本的な経営改善を講じなければ、次年度以降も赤字になることが予想されます。
　安定した経営を行うためにも、使用料改定を視野に入れた長期的な経営改善が必要です。
</t>
    <rPh sb="38" eb="40">
      <t>ケネン</t>
    </rPh>
    <rPh sb="65" eb="66">
      <t>オオム</t>
    </rPh>
    <phoneticPr fontId="1"/>
  </si>
  <si>
    <t xml:space="preserve">　固定資産台帳の見直しを行った結果、減価償却率に大きな変動がありましたが、現在のところ管路の破損や老朽化による道路陥没等の報告はありません。
　下水道処理施設は、供用開始してから20年以上が経過しており、今後一斉に更新時期を迎え、処理場や機械・器具設備の老朽化による更新費用がさらに増加すると見込まれることから、計画的な施設・設備の改築や更新を行っていく必要があります。
</t>
    <rPh sb="92" eb="94">
      <t>イジョウ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</si>
</sst>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externalLink" Target="externalLinks/externalLink1.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formatCode="#,##0.00;&quot;△&quot;#,##0.00;&quot;-&quot;">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0.1</c:v>
                </c:pt>
                <c:pt idx="3">
                  <c:v>9.e-002</c:v>
                </c:pt>
                <c:pt idx="4">
                  <c:v>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53.93</c:v>
                </c:pt>
                <c:pt idx="3">
                  <c:v>53.93</c:v>
                </c:pt>
                <c:pt idx="4">
                  <c:v>55.57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48.19</c:v>
                </c:pt>
                <c:pt idx="3">
                  <c:v>47.32</c:v>
                </c:pt>
                <c:pt idx="4">
                  <c:v>48.03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87.49</c:v>
                </c:pt>
                <c:pt idx="3">
                  <c:v>87.54</c:v>
                </c:pt>
                <c:pt idx="4">
                  <c:v>87.69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82.26</c:v>
                </c:pt>
                <c:pt idx="3">
                  <c:v>81.33</c:v>
                </c:pt>
                <c:pt idx="4">
                  <c:v>80.95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101.9</c:v>
                </c:pt>
                <c:pt idx="3">
                  <c:v>98.87</c:v>
                </c:pt>
                <c:pt idx="4">
                  <c:v>98.65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107.54</c:v>
                </c:pt>
                <c:pt idx="3">
                  <c:v>107.19</c:v>
                </c:pt>
                <c:pt idx="4">
                  <c:v>107.04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3.82</c:v>
                </c:pt>
                <c:pt idx="3">
                  <c:v>7.45</c:v>
                </c:pt>
                <c:pt idx="4">
                  <c:v>48.67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21.94</c:v>
                </c:pt>
                <c:pt idx="3">
                  <c:v>22.89</c:v>
                </c:pt>
                <c:pt idx="4">
                  <c:v>23.37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formatCode="#,##0.00;&quot;△&quot;#,##0.00;&quot;-&quot;">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quot;-&quot;">
                  <c:v>0</c:v>
                </c:pt>
                <c:pt idx="1" formatCode="#,##0.00;&quot;△&quot;#,##0.00;&quot;-&quot;">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0.41</c:v>
                </c:pt>
                <c:pt idx="3">
                  <c:v>5.84</c:v>
                </c:pt>
                <c:pt idx="4">
                  <c:v>5.9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19.059999999999999</c:v>
                </c:pt>
                <c:pt idx="3">
                  <c:v>31.07</c:v>
                </c:pt>
                <c:pt idx="4">
                  <c:v>37.43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71.44</c:v>
                </c:pt>
                <c:pt idx="3">
                  <c:v>71.36</c:v>
                </c:pt>
                <c:pt idx="4">
                  <c:v>73.78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47.58</c:v>
                </c:pt>
                <c:pt idx="3">
                  <c:v>51.09</c:v>
                </c:pt>
                <c:pt idx="4">
                  <c:v>57.42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formatCode="#,##0.00;&quot;△&quot;#,##0.00;&quot;-&quot;">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1108.8</c:v>
                </c:pt>
                <c:pt idx="3">
                  <c:v>1194.56</c:v>
                </c:pt>
                <c:pt idx="4">
                  <c:v>1174.6099999999999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74.760000000000005</c:v>
                </c:pt>
                <c:pt idx="3">
                  <c:v>50.59</c:v>
                </c:pt>
                <c:pt idx="4">
                  <c:v>87.85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79.63</c:v>
                </c:pt>
                <c:pt idx="3">
                  <c:v>76.78</c:v>
                </c:pt>
                <c:pt idx="4">
                  <c:v>75.41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286.17</c:v>
                </c:pt>
                <c:pt idx="3">
                  <c:v>422.77</c:v>
                </c:pt>
                <c:pt idx="4">
                  <c:v>242.22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213.66</c:v>
                </c:pt>
                <c:pt idx="3">
                  <c:v>224.31</c:v>
                </c:pt>
                <c:pt idx="4">
                  <c:v>223.48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 Id="rId3" Type="http://schemas.openxmlformats.org/officeDocument/2006/relationships/chart" Target="../charts/chart3.xml" />
  <Relationship Id="rId4" Type="http://schemas.openxmlformats.org/officeDocument/2006/relationships/chart" Target="../charts/chart4.xml" />
  <Relationship Id="rId5" Type="http://schemas.openxmlformats.org/officeDocument/2006/relationships/chart" Target="../charts/chart5.xml" />
  <Relationship Id="rId6" Type="http://schemas.openxmlformats.org/officeDocument/2006/relationships/chart" Target="../charts/chart6.xml" />
  <Relationship Id="rId7" Type="http://schemas.openxmlformats.org/officeDocument/2006/relationships/chart" Target="../charts/chart7.xml" />
  <Relationship Id="rId8" Type="http://schemas.openxmlformats.org/officeDocument/2006/relationships/chart" Target="../charts/chart8.xml" />
  <Relationship Id="rId9" Type="http://schemas.openxmlformats.org/officeDocument/2006/relationships/chart" Target="../charts/chart9.xml" />
  <Relationship Id="rId10" Type="http://schemas.openxmlformats.org/officeDocument/2006/relationships/chart" Target="../charts/chart10.xml" />
  <Relationship Id="rId11" Type="http://schemas.openxmlformats.org/officeDocument/2006/relationships/chart" Target="../charts/chart11.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【78.43】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【95.91】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【58.94】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【138.75】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【97.81】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【41.09】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【8.68】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【0.22】</a:t>
          </a:fld>
          <a:endParaRPr kumimoji="1" lang="ja-JP" altLang="en-US" sz="900">
            <a:latin typeface="ＭＳ ゴシック"/>
            <a:ea typeface="ＭＳ ゴシック"/>
          </a:endParaRPr>
        </a:p>
      </xdr:txBody>
    </xdr:sp>
    <xdr:clientData/>
  </xdr:twoCellAnchor>
</xdr:wsDr>
</file>

<file path=xl/externalLinks/_rels/externalLink1.xml.rels>&#65279;<?xml version="1.0" encoding="utf-8"?>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5" zoomScaleNormal="85" workbookViewId="0">
      <selection activeCell="BL64" sqref="BL64:BZ65"/>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南会津町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16</v>
      </c>
      <c r="J7" s="5"/>
      <c r="K7" s="5"/>
      <c r="L7" s="5"/>
      <c r="M7" s="5"/>
      <c r="N7" s="5"/>
      <c r="O7" s="5"/>
      <c r="P7" s="5" t="s">
        <v>9</v>
      </c>
      <c r="Q7" s="5"/>
      <c r="R7" s="5"/>
      <c r="S7" s="5"/>
      <c r="T7" s="5"/>
      <c r="U7" s="5"/>
      <c r="V7" s="5"/>
      <c r="W7" s="5" t="s">
        <v>1</v>
      </c>
      <c r="X7" s="5"/>
      <c r="Y7" s="5"/>
      <c r="Z7" s="5"/>
      <c r="AA7" s="5"/>
      <c r="AB7" s="5"/>
      <c r="AC7" s="5"/>
      <c r="AD7" s="5" t="s">
        <v>7</v>
      </c>
      <c r="AE7" s="5"/>
      <c r="AF7" s="5"/>
      <c r="AG7" s="5"/>
      <c r="AH7" s="5"/>
      <c r="AI7" s="5"/>
      <c r="AJ7" s="5"/>
      <c r="AK7" s="3"/>
      <c r="AL7" s="5" t="s">
        <v>17</v>
      </c>
      <c r="AM7" s="5"/>
      <c r="AN7" s="5"/>
      <c r="AO7" s="5"/>
      <c r="AP7" s="5"/>
      <c r="AQ7" s="5"/>
      <c r="AR7" s="5"/>
      <c r="AS7" s="5"/>
      <c r="AT7" s="5" t="s">
        <v>14</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Cd2</v>
      </c>
      <c r="X8" s="6"/>
      <c r="Y8" s="6"/>
      <c r="Z8" s="6"/>
      <c r="AA8" s="6"/>
      <c r="AB8" s="6"/>
      <c r="AC8" s="6"/>
      <c r="AD8" s="20" t="str">
        <f>データ!$M$6</f>
        <v>非設置</v>
      </c>
      <c r="AE8" s="20"/>
      <c r="AF8" s="20"/>
      <c r="AG8" s="20"/>
      <c r="AH8" s="20"/>
      <c r="AI8" s="20"/>
      <c r="AJ8" s="20"/>
      <c r="AK8" s="3"/>
      <c r="AL8" s="21">
        <f>データ!S6</f>
        <v>13733</v>
      </c>
      <c r="AM8" s="21"/>
      <c r="AN8" s="21"/>
      <c r="AO8" s="21"/>
      <c r="AP8" s="21"/>
      <c r="AQ8" s="21"/>
      <c r="AR8" s="21"/>
      <c r="AS8" s="21"/>
      <c r="AT8" s="7">
        <f>データ!T6</f>
        <v>886.47</v>
      </c>
      <c r="AU8" s="7"/>
      <c r="AV8" s="7"/>
      <c r="AW8" s="7"/>
      <c r="AX8" s="7"/>
      <c r="AY8" s="7"/>
      <c r="AZ8" s="7"/>
      <c r="BA8" s="7"/>
      <c r="BB8" s="7">
        <f>データ!U6</f>
        <v>15.49</v>
      </c>
      <c r="BC8" s="7"/>
      <c r="BD8" s="7"/>
      <c r="BE8" s="7"/>
      <c r="BF8" s="7"/>
      <c r="BG8" s="7"/>
      <c r="BH8" s="7"/>
      <c r="BI8" s="7"/>
      <c r="BJ8" s="3"/>
      <c r="BK8" s="3"/>
      <c r="BL8" s="27" t="s">
        <v>15</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5</v>
      </c>
      <c r="BC9" s="5"/>
      <c r="BD9" s="5"/>
      <c r="BE9" s="5"/>
      <c r="BF9" s="5"/>
      <c r="BG9" s="5"/>
      <c r="BH9" s="5"/>
      <c r="BI9" s="5"/>
      <c r="BJ9" s="3"/>
      <c r="BK9" s="3"/>
      <c r="BL9" s="28" t="s">
        <v>32</v>
      </c>
      <c r="BM9" s="38"/>
      <c r="BN9" s="45" t="s">
        <v>34</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77.23</v>
      </c>
      <c r="J10" s="7"/>
      <c r="K10" s="7"/>
      <c r="L10" s="7"/>
      <c r="M10" s="7"/>
      <c r="N10" s="7"/>
      <c r="O10" s="7"/>
      <c r="P10" s="7">
        <f>データ!P6</f>
        <v>25.5</v>
      </c>
      <c r="Q10" s="7"/>
      <c r="R10" s="7"/>
      <c r="S10" s="7"/>
      <c r="T10" s="7"/>
      <c r="U10" s="7"/>
      <c r="V10" s="7"/>
      <c r="W10" s="7">
        <f>データ!Q6</f>
        <v>93.75</v>
      </c>
      <c r="X10" s="7"/>
      <c r="Y10" s="7"/>
      <c r="Z10" s="7"/>
      <c r="AA10" s="7"/>
      <c r="AB10" s="7"/>
      <c r="AC10" s="7"/>
      <c r="AD10" s="21">
        <f>データ!R6</f>
        <v>4180</v>
      </c>
      <c r="AE10" s="21"/>
      <c r="AF10" s="21"/>
      <c r="AG10" s="21"/>
      <c r="AH10" s="21"/>
      <c r="AI10" s="21"/>
      <c r="AJ10" s="21"/>
      <c r="AK10" s="2"/>
      <c r="AL10" s="21">
        <f>データ!V6</f>
        <v>3444</v>
      </c>
      <c r="AM10" s="21"/>
      <c r="AN10" s="21"/>
      <c r="AO10" s="21"/>
      <c r="AP10" s="21"/>
      <c r="AQ10" s="21"/>
      <c r="AR10" s="21"/>
      <c r="AS10" s="21"/>
      <c r="AT10" s="7">
        <f>データ!W6</f>
        <v>1.43</v>
      </c>
      <c r="AU10" s="7"/>
      <c r="AV10" s="7"/>
      <c r="AW10" s="7"/>
      <c r="AX10" s="7"/>
      <c r="AY10" s="7"/>
      <c r="AZ10" s="7"/>
      <c r="BA10" s="7"/>
      <c r="BB10" s="7">
        <f>データ!X6</f>
        <v>2408.39</v>
      </c>
      <c r="BC10" s="7"/>
      <c r="BD10" s="7"/>
      <c r="BE10" s="7"/>
      <c r="BF10" s="7"/>
      <c r="BG10" s="7"/>
      <c r="BH10" s="7"/>
      <c r="BI10" s="7"/>
      <c r="BJ10" s="2"/>
      <c r="BK10" s="2"/>
      <c r="BL10" s="29" t="s">
        <v>35</v>
      </c>
      <c r="BM10" s="39"/>
      <c r="BN10" s="46" t="s">
        <v>36</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37</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38</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40</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13</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12</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41</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42</v>
      </c>
      <c r="C84" s="12"/>
      <c r="D84" s="12"/>
      <c r="E84" s="12" t="s">
        <v>44</v>
      </c>
      <c r="F84" s="12" t="s">
        <v>45</v>
      </c>
      <c r="G84" s="12" t="s">
        <v>46</v>
      </c>
      <c r="H84" s="12" t="s">
        <v>39</v>
      </c>
      <c r="I84" s="12" t="s">
        <v>11</v>
      </c>
      <c r="J84" s="12" t="s">
        <v>47</v>
      </c>
      <c r="K84" s="12" t="s">
        <v>48</v>
      </c>
      <c r="L84" s="12" t="s">
        <v>4</v>
      </c>
      <c r="M84" s="12" t="s">
        <v>33</v>
      </c>
      <c r="N84" s="12" t="s">
        <v>50</v>
      </c>
      <c r="O84" s="12" t="s">
        <v>52</v>
      </c>
    </row>
    <row r="85" spans="1:78" hidden="1">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GvL9WAUjg98ZCmJdboWDF+t5FeCzvQtqyhW9LHe/Y7W+Run24+C4KvrroAEcbizDmGhakc5NMTunq3uNPYE+xw==" saltValue="Xn/1vikrf/p7W1MInALUe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53</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54</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2</v>
      </c>
      <c r="C3" s="58" t="s">
        <v>56</v>
      </c>
      <c r="D3" s="58" t="s">
        <v>57</v>
      </c>
      <c r="E3" s="58" t="s">
        <v>6</v>
      </c>
      <c r="F3" s="58" t="s">
        <v>8</v>
      </c>
      <c r="G3" s="58" t="s">
        <v>25</v>
      </c>
      <c r="H3" s="64" t="s">
        <v>58</v>
      </c>
      <c r="I3" s="67"/>
      <c r="J3" s="67"/>
      <c r="K3" s="67"/>
      <c r="L3" s="67"/>
      <c r="M3" s="67"/>
      <c r="N3" s="67"/>
      <c r="O3" s="67"/>
      <c r="P3" s="67"/>
      <c r="Q3" s="67"/>
      <c r="R3" s="67"/>
      <c r="S3" s="67"/>
      <c r="T3" s="67"/>
      <c r="U3" s="67"/>
      <c r="V3" s="67"/>
      <c r="W3" s="67"/>
      <c r="X3" s="72"/>
      <c r="Y3" s="75" t="s">
        <v>51</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13</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59</v>
      </c>
      <c r="B4" s="59"/>
      <c r="C4" s="59"/>
      <c r="D4" s="59"/>
      <c r="E4" s="59"/>
      <c r="F4" s="59"/>
      <c r="G4" s="59"/>
      <c r="H4" s="65"/>
      <c r="I4" s="68"/>
      <c r="J4" s="68"/>
      <c r="K4" s="68"/>
      <c r="L4" s="68"/>
      <c r="M4" s="68"/>
      <c r="N4" s="68"/>
      <c r="O4" s="68"/>
      <c r="P4" s="68"/>
      <c r="Q4" s="68"/>
      <c r="R4" s="68"/>
      <c r="S4" s="68"/>
      <c r="T4" s="68"/>
      <c r="U4" s="68"/>
      <c r="V4" s="68"/>
      <c r="W4" s="68"/>
      <c r="X4" s="73"/>
      <c r="Y4" s="76" t="s">
        <v>49</v>
      </c>
      <c r="Z4" s="76"/>
      <c r="AA4" s="76"/>
      <c r="AB4" s="76"/>
      <c r="AC4" s="76"/>
      <c r="AD4" s="76"/>
      <c r="AE4" s="76"/>
      <c r="AF4" s="76"/>
      <c r="AG4" s="76"/>
      <c r="AH4" s="76"/>
      <c r="AI4" s="76"/>
      <c r="AJ4" s="76" t="s">
        <v>43</v>
      </c>
      <c r="AK4" s="76"/>
      <c r="AL4" s="76"/>
      <c r="AM4" s="76"/>
      <c r="AN4" s="76"/>
      <c r="AO4" s="76"/>
      <c r="AP4" s="76"/>
      <c r="AQ4" s="76"/>
      <c r="AR4" s="76"/>
      <c r="AS4" s="76"/>
      <c r="AT4" s="76"/>
      <c r="AU4" s="76" t="s">
        <v>28</v>
      </c>
      <c r="AV4" s="76"/>
      <c r="AW4" s="76"/>
      <c r="AX4" s="76"/>
      <c r="AY4" s="76"/>
      <c r="AZ4" s="76"/>
      <c r="BA4" s="76"/>
      <c r="BB4" s="76"/>
      <c r="BC4" s="76"/>
      <c r="BD4" s="76"/>
      <c r="BE4" s="76"/>
      <c r="BF4" s="76" t="s">
        <v>61</v>
      </c>
      <c r="BG4" s="76"/>
      <c r="BH4" s="76"/>
      <c r="BI4" s="76"/>
      <c r="BJ4" s="76"/>
      <c r="BK4" s="76"/>
      <c r="BL4" s="76"/>
      <c r="BM4" s="76"/>
      <c r="BN4" s="76"/>
      <c r="BO4" s="76"/>
      <c r="BP4" s="76"/>
      <c r="BQ4" s="76" t="s">
        <v>0</v>
      </c>
      <c r="BR4" s="76"/>
      <c r="BS4" s="76"/>
      <c r="BT4" s="76"/>
      <c r="BU4" s="76"/>
      <c r="BV4" s="76"/>
      <c r="BW4" s="76"/>
      <c r="BX4" s="76"/>
      <c r="BY4" s="76"/>
      <c r="BZ4" s="76"/>
      <c r="CA4" s="76"/>
      <c r="CB4" s="76" t="s">
        <v>60</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55</v>
      </c>
      <c r="I5" s="66" t="s">
        <v>69</v>
      </c>
      <c r="J5" s="66" t="s">
        <v>70</v>
      </c>
      <c r="K5" s="66" t="s">
        <v>71</v>
      </c>
      <c r="L5" s="66" t="s">
        <v>72</v>
      </c>
      <c r="M5" s="66" t="s">
        <v>7</v>
      </c>
      <c r="N5" s="66" t="s">
        <v>73</v>
      </c>
      <c r="O5" s="66" t="s">
        <v>74</v>
      </c>
      <c r="P5" s="66" t="s">
        <v>75</v>
      </c>
      <c r="Q5" s="66" t="s">
        <v>76</v>
      </c>
      <c r="R5" s="66" t="s">
        <v>77</v>
      </c>
      <c r="S5" s="66" t="s">
        <v>78</v>
      </c>
      <c r="T5" s="66" t="s">
        <v>79</v>
      </c>
      <c r="U5" s="66" t="s">
        <v>62</v>
      </c>
      <c r="V5" s="66" t="s">
        <v>80</v>
      </c>
      <c r="W5" s="66" t="s">
        <v>81</v>
      </c>
      <c r="X5" s="66" t="s">
        <v>82</v>
      </c>
      <c r="Y5" s="66" t="s">
        <v>83</v>
      </c>
      <c r="Z5" s="66" t="s">
        <v>84</v>
      </c>
      <c r="AA5" s="66" t="s">
        <v>85</v>
      </c>
      <c r="AB5" s="66" t="s">
        <v>86</v>
      </c>
      <c r="AC5" s="66" t="s">
        <v>87</v>
      </c>
      <c r="AD5" s="66" t="s">
        <v>89</v>
      </c>
      <c r="AE5" s="66" t="s">
        <v>90</v>
      </c>
      <c r="AF5" s="66" t="s">
        <v>91</v>
      </c>
      <c r="AG5" s="66" t="s">
        <v>92</v>
      </c>
      <c r="AH5" s="66" t="s">
        <v>93</v>
      </c>
      <c r="AI5" s="66" t="s">
        <v>42</v>
      </c>
      <c r="AJ5" s="66" t="s">
        <v>83</v>
      </c>
      <c r="AK5" s="66" t="s">
        <v>84</v>
      </c>
      <c r="AL5" s="66" t="s">
        <v>85</v>
      </c>
      <c r="AM5" s="66" t="s">
        <v>86</v>
      </c>
      <c r="AN5" s="66" t="s">
        <v>87</v>
      </c>
      <c r="AO5" s="66" t="s">
        <v>89</v>
      </c>
      <c r="AP5" s="66" t="s">
        <v>90</v>
      </c>
      <c r="AQ5" s="66" t="s">
        <v>91</v>
      </c>
      <c r="AR5" s="66" t="s">
        <v>92</v>
      </c>
      <c r="AS5" s="66" t="s">
        <v>93</v>
      </c>
      <c r="AT5" s="66" t="s">
        <v>88</v>
      </c>
      <c r="AU5" s="66" t="s">
        <v>83</v>
      </c>
      <c r="AV5" s="66" t="s">
        <v>84</v>
      </c>
      <c r="AW5" s="66" t="s">
        <v>85</v>
      </c>
      <c r="AX5" s="66" t="s">
        <v>86</v>
      </c>
      <c r="AY5" s="66" t="s">
        <v>87</v>
      </c>
      <c r="AZ5" s="66" t="s">
        <v>89</v>
      </c>
      <c r="BA5" s="66" t="s">
        <v>90</v>
      </c>
      <c r="BB5" s="66" t="s">
        <v>91</v>
      </c>
      <c r="BC5" s="66" t="s">
        <v>92</v>
      </c>
      <c r="BD5" s="66" t="s">
        <v>93</v>
      </c>
      <c r="BE5" s="66" t="s">
        <v>88</v>
      </c>
      <c r="BF5" s="66" t="s">
        <v>83</v>
      </c>
      <c r="BG5" s="66" t="s">
        <v>84</v>
      </c>
      <c r="BH5" s="66" t="s">
        <v>85</v>
      </c>
      <c r="BI5" s="66" t="s">
        <v>86</v>
      </c>
      <c r="BJ5" s="66" t="s">
        <v>87</v>
      </c>
      <c r="BK5" s="66" t="s">
        <v>89</v>
      </c>
      <c r="BL5" s="66" t="s">
        <v>90</v>
      </c>
      <c r="BM5" s="66" t="s">
        <v>91</v>
      </c>
      <c r="BN5" s="66" t="s">
        <v>92</v>
      </c>
      <c r="BO5" s="66" t="s">
        <v>93</v>
      </c>
      <c r="BP5" s="66" t="s">
        <v>88</v>
      </c>
      <c r="BQ5" s="66" t="s">
        <v>83</v>
      </c>
      <c r="BR5" s="66" t="s">
        <v>84</v>
      </c>
      <c r="BS5" s="66" t="s">
        <v>85</v>
      </c>
      <c r="BT5" s="66" t="s">
        <v>86</v>
      </c>
      <c r="BU5" s="66" t="s">
        <v>87</v>
      </c>
      <c r="BV5" s="66" t="s">
        <v>89</v>
      </c>
      <c r="BW5" s="66" t="s">
        <v>90</v>
      </c>
      <c r="BX5" s="66" t="s">
        <v>91</v>
      </c>
      <c r="BY5" s="66" t="s">
        <v>92</v>
      </c>
      <c r="BZ5" s="66" t="s">
        <v>93</v>
      </c>
      <c r="CA5" s="66" t="s">
        <v>88</v>
      </c>
      <c r="CB5" s="66" t="s">
        <v>83</v>
      </c>
      <c r="CC5" s="66" t="s">
        <v>84</v>
      </c>
      <c r="CD5" s="66" t="s">
        <v>85</v>
      </c>
      <c r="CE5" s="66" t="s">
        <v>86</v>
      </c>
      <c r="CF5" s="66" t="s">
        <v>87</v>
      </c>
      <c r="CG5" s="66" t="s">
        <v>89</v>
      </c>
      <c r="CH5" s="66" t="s">
        <v>90</v>
      </c>
      <c r="CI5" s="66" t="s">
        <v>91</v>
      </c>
      <c r="CJ5" s="66" t="s">
        <v>92</v>
      </c>
      <c r="CK5" s="66" t="s">
        <v>93</v>
      </c>
      <c r="CL5" s="66" t="s">
        <v>88</v>
      </c>
      <c r="CM5" s="66" t="s">
        <v>83</v>
      </c>
      <c r="CN5" s="66" t="s">
        <v>84</v>
      </c>
      <c r="CO5" s="66" t="s">
        <v>85</v>
      </c>
      <c r="CP5" s="66" t="s">
        <v>86</v>
      </c>
      <c r="CQ5" s="66" t="s">
        <v>87</v>
      </c>
      <c r="CR5" s="66" t="s">
        <v>89</v>
      </c>
      <c r="CS5" s="66" t="s">
        <v>90</v>
      </c>
      <c r="CT5" s="66" t="s">
        <v>91</v>
      </c>
      <c r="CU5" s="66" t="s">
        <v>92</v>
      </c>
      <c r="CV5" s="66" t="s">
        <v>93</v>
      </c>
      <c r="CW5" s="66" t="s">
        <v>88</v>
      </c>
      <c r="CX5" s="66" t="s">
        <v>83</v>
      </c>
      <c r="CY5" s="66" t="s">
        <v>84</v>
      </c>
      <c r="CZ5" s="66" t="s">
        <v>85</v>
      </c>
      <c r="DA5" s="66" t="s">
        <v>86</v>
      </c>
      <c r="DB5" s="66" t="s">
        <v>87</v>
      </c>
      <c r="DC5" s="66" t="s">
        <v>89</v>
      </c>
      <c r="DD5" s="66" t="s">
        <v>90</v>
      </c>
      <c r="DE5" s="66" t="s">
        <v>91</v>
      </c>
      <c r="DF5" s="66" t="s">
        <v>92</v>
      </c>
      <c r="DG5" s="66" t="s">
        <v>93</v>
      </c>
      <c r="DH5" s="66" t="s">
        <v>88</v>
      </c>
      <c r="DI5" s="66" t="s">
        <v>83</v>
      </c>
      <c r="DJ5" s="66" t="s">
        <v>84</v>
      </c>
      <c r="DK5" s="66" t="s">
        <v>85</v>
      </c>
      <c r="DL5" s="66" t="s">
        <v>86</v>
      </c>
      <c r="DM5" s="66" t="s">
        <v>87</v>
      </c>
      <c r="DN5" s="66" t="s">
        <v>89</v>
      </c>
      <c r="DO5" s="66" t="s">
        <v>90</v>
      </c>
      <c r="DP5" s="66" t="s">
        <v>91</v>
      </c>
      <c r="DQ5" s="66" t="s">
        <v>92</v>
      </c>
      <c r="DR5" s="66" t="s">
        <v>93</v>
      </c>
      <c r="DS5" s="66" t="s">
        <v>88</v>
      </c>
      <c r="DT5" s="66" t="s">
        <v>83</v>
      </c>
      <c r="DU5" s="66" t="s">
        <v>84</v>
      </c>
      <c r="DV5" s="66" t="s">
        <v>85</v>
      </c>
      <c r="DW5" s="66" t="s">
        <v>86</v>
      </c>
      <c r="DX5" s="66" t="s">
        <v>87</v>
      </c>
      <c r="DY5" s="66" t="s">
        <v>89</v>
      </c>
      <c r="DZ5" s="66" t="s">
        <v>90</v>
      </c>
      <c r="EA5" s="66" t="s">
        <v>91</v>
      </c>
      <c r="EB5" s="66" t="s">
        <v>92</v>
      </c>
      <c r="EC5" s="66" t="s">
        <v>93</v>
      </c>
      <c r="ED5" s="66" t="s">
        <v>88</v>
      </c>
      <c r="EE5" s="66" t="s">
        <v>83</v>
      </c>
      <c r="EF5" s="66" t="s">
        <v>84</v>
      </c>
      <c r="EG5" s="66" t="s">
        <v>85</v>
      </c>
      <c r="EH5" s="66" t="s">
        <v>86</v>
      </c>
      <c r="EI5" s="66" t="s">
        <v>87</v>
      </c>
      <c r="EJ5" s="66" t="s">
        <v>89</v>
      </c>
      <c r="EK5" s="66" t="s">
        <v>90</v>
      </c>
      <c r="EL5" s="66" t="s">
        <v>91</v>
      </c>
      <c r="EM5" s="66" t="s">
        <v>92</v>
      </c>
      <c r="EN5" s="66" t="s">
        <v>93</v>
      </c>
      <c r="EO5" s="66" t="s">
        <v>88</v>
      </c>
    </row>
    <row r="6" spans="1:148" s="55" customFormat="1">
      <c r="A6" s="56" t="s">
        <v>94</v>
      </c>
      <c r="B6" s="61">
        <f t="shared" ref="B6:X6" si="1">B7</f>
        <v>2023</v>
      </c>
      <c r="C6" s="61">
        <f t="shared" si="1"/>
        <v>73687</v>
      </c>
      <c r="D6" s="61">
        <f t="shared" si="1"/>
        <v>46</v>
      </c>
      <c r="E6" s="61">
        <f t="shared" si="1"/>
        <v>17</v>
      </c>
      <c r="F6" s="61">
        <f t="shared" si="1"/>
        <v>1</v>
      </c>
      <c r="G6" s="61">
        <f t="shared" si="1"/>
        <v>0</v>
      </c>
      <c r="H6" s="61" t="str">
        <f t="shared" si="1"/>
        <v>福島県　南会津町</v>
      </c>
      <c r="I6" s="61" t="str">
        <f t="shared" si="1"/>
        <v>法適用</v>
      </c>
      <c r="J6" s="61" t="str">
        <f t="shared" si="1"/>
        <v>下水道事業</v>
      </c>
      <c r="K6" s="61" t="str">
        <f t="shared" si="1"/>
        <v>公共下水道</v>
      </c>
      <c r="L6" s="61" t="str">
        <f t="shared" si="1"/>
        <v>Cd2</v>
      </c>
      <c r="M6" s="61" t="str">
        <f t="shared" si="1"/>
        <v>非設置</v>
      </c>
      <c r="N6" s="69" t="str">
        <f t="shared" si="1"/>
        <v>-</v>
      </c>
      <c r="O6" s="69">
        <f t="shared" si="1"/>
        <v>77.23</v>
      </c>
      <c r="P6" s="69">
        <f t="shared" si="1"/>
        <v>25.5</v>
      </c>
      <c r="Q6" s="69">
        <f t="shared" si="1"/>
        <v>93.75</v>
      </c>
      <c r="R6" s="69">
        <f t="shared" si="1"/>
        <v>4180</v>
      </c>
      <c r="S6" s="69">
        <f t="shared" si="1"/>
        <v>13733</v>
      </c>
      <c r="T6" s="69">
        <f t="shared" si="1"/>
        <v>886.47</v>
      </c>
      <c r="U6" s="69">
        <f t="shared" si="1"/>
        <v>15.49</v>
      </c>
      <c r="V6" s="69">
        <f t="shared" si="1"/>
        <v>3444</v>
      </c>
      <c r="W6" s="69">
        <f t="shared" si="1"/>
        <v>1.43</v>
      </c>
      <c r="X6" s="69">
        <f t="shared" si="1"/>
        <v>2408.39</v>
      </c>
      <c r="Y6" s="77" t="str">
        <f t="shared" ref="Y6:AH6" si="2">IF(Y7="",NA(),Y7)</f>
        <v>-</v>
      </c>
      <c r="Z6" s="77" t="str">
        <f t="shared" si="2"/>
        <v>-</v>
      </c>
      <c r="AA6" s="77">
        <f t="shared" si="2"/>
        <v>101.9</v>
      </c>
      <c r="AB6" s="77">
        <f t="shared" si="2"/>
        <v>98.87</v>
      </c>
      <c r="AC6" s="77">
        <f t="shared" si="2"/>
        <v>98.65</v>
      </c>
      <c r="AD6" s="77" t="str">
        <f t="shared" si="2"/>
        <v>-</v>
      </c>
      <c r="AE6" s="77" t="str">
        <f t="shared" si="2"/>
        <v>-</v>
      </c>
      <c r="AF6" s="77">
        <f t="shared" si="2"/>
        <v>107.54</v>
      </c>
      <c r="AG6" s="77">
        <f t="shared" si="2"/>
        <v>107.19</v>
      </c>
      <c r="AH6" s="77">
        <f t="shared" si="2"/>
        <v>107.04</v>
      </c>
      <c r="AI6" s="69" t="str">
        <f>IF(AI7="","",IF(AI7="-","【-】","【"&amp;SUBSTITUTE(TEXT(AI7,"#,##0.00"),"-","△")&amp;"】"))</f>
        <v>【105.91】</v>
      </c>
      <c r="AJ6" s="77" t="str">
        <f t="shared" ref="AJ6:AS6" si="3">IF(AJ7="",NA(),AJ7)</f>
        <v>-</v>
      </c>
      <c r="AK6" s="77" t="str">
        <f t="shared" si="3"/>
        <v>-</v>
      </c>
      <c r="AL6" s="77">
        <f t="shared" si="3"/>
        <v>0.41</v>
      </c>
      <c r="AM6" s="77">
        <f t="shared" si="3"/>
        <v>5.84</v>
      </c>
      <c r="AN6" s="77">
        <f t="shared" si="3"/>
        <v>5.9</v>
      </c>
      <c r="AO6" s="77" t="str">
        <f t="shared" si="3"/>
        <v>-</v>
      </c>
      <c r="AP6" s="77" t="str">
        <f t="shared" si="3"/>
        <v>-</v>
      </c>
      <c r="AQ6" s="77">
        <f t="shared" si="3"/>
        <v>19.059999999999999</v>
      </c>
      <c r="AR6" s="77">
        <f t="shared" si="3"/>
        <v>31.07</v>
      </c>
      <c r="AS6" s="77">
        <f t="shared" si="3"/>
        <v>37.43</v>
      </c>
      <c r="AT6" s="69" t="str">
        <f>IF(AT7="","",IF(AT7="-","【-】","【"&amp;SUBSTITUTE(TEXT(AT7,"#,##0.00"),"-","△")&amp;"】"))</f>
        <v>【3.03】</v>
      </c>
      <c r="AU6" s="77" t="str">
        <f t="shared" ref="AU6:BD6" si="4">IF(AU7="",NA(),AU7)</f>
        <v>-</v>
      </c>
      <c r="AV6" s="77" t="str">
        <f t="shared" si="4"/>
        <v>-</v>
      </c>
      <c r="AW6" s="77">
        <f t="shared" si="4"/>
        <v>71.44</v>
      </c>
      <c r="AX6" s="77">
        <f t="shared" si="4"/>
        <v>71.36</v>
      </c>
      <c r="AY6" s="77">
        <f t="shared" si="4"/>
        <v>73.78</v>
      </c>
      <c r="AZ6" s="77" t="str">
        <f t="shared" si="4"/>
        <v>-</v>
      </c>
      <c r="BA6" s="77" t="str">
        <f t="shared" si="4"/>
        <v>-</v>
      </c>
      <c r="BB6" s="77">
        <f t="shared" si="4"/>
        <v>47.58</v>
      </c>
      <c r="BC6" s="77">
        <f t="shared" si="4"/>
        <v>51.09</v>
      </c>
      <c r="BD6" s="77">
        <f t="shared" si="4"/>
        <v>57.42</v>
      </c>
      <c r="BE6" s="69" t="str">
        <f>IF(BE7="","",IF(BE7="-","【-】","【"&amp;SUBSTITUTE(TEXT(BE7,"#,##0.00"),"-","△")&amp;"】"))</f>
        <v>【78.43】</v>
      </c>
      <c r="BF6" s="77" t="str">
        <f t="shared" ref="BF6:BO6" si="5">IF(BF7="",NA(),BF7)</f>
        <v>-</v>
      </c>
      <c r="BG6" s="77" t="str">
        <f t="shared" si="5"/>
        <v>-</v>
      </c>
      <c r="BH6" s="69">
        <f t="shared" si="5"/>
        <v>0</v>
      </c>
      <c r="BI6" s="69">
        <f t="shared" si="5"/>
        <v>0</v>
      </c>
      <c r="BJ6" s="69">
        <f t="shared" si="5"/>
        <v>0</v>
      </c>
      <c r="BK6" s="77" t="str">
        <f t="shared" si="5"/>
        <v>-</v>
      </c>
      <c r="BL6" s="77" t="str">
        <f t="shared" si="5"/>
        <v>-</v>
      </c>
      <c r="BM6" s="77">
        <f t="shared" si="5"/>
        <v>1108.8</v>
      </c>
      <c r="BN6" s="77">
        <f t="shared" si="5"/>
        <v>1194.56</v>
      </c>
      <c r="BO6" s="77">
        <f t="shared" si="5"/>
        <v>1174.6099999999999</v>
      </c>
      <c r="BP6" s="69" t="str">
        <f>IF(BP7="","",IF(BP7="-","【-】","【"&amp;SUBSTITUTE(TEXT(BP7,"#,##0.00"),"-","△")&amp;"】"))</f>
        <v>【630.82】</v>
      </c>
      <c r="BQ6" s="77" t="str">
        <f t="shared" ref="BQ6:BZ6" si="6">IF(BQ7="",NA(),BQ7)</f>
        <v>-</v>
      </c>
      <c r="BR6" s="77" t="str">
        <f t="shared" si="6"/>
        <v>-</v>
      </c>
      <c r="BS6" s="77">
        <f t="shared" si="6"/>
        <v>74.760000000000005</v>
      </c>
      <c r="BT6" s="77">
        <f t="shared" si="6"/>
        <v>50.59</v>
      </c>
      <c r="BU6" s="77">
        <f t="shared" si="6"/>
        <v>87.85</v>
      </c>
      <c r="BV6" s="77" t="str">
        <f t="shared" si="6"/>
        <v>-</v>
      </c>
      <c r="BW6" s="77" t="str">
        <f t="shared" si="6"/>
        <v>-</v>
      </c>
      <c r="BX6" s="77">
        <f t="shared" si="6"/>
        <v>79.63</v>
      </c>
      <c r="BY6" s="77">
        <f t="shared" si="6"/>
        <v>76.78</v>
      </c>
      <c r="BZ6" s="77">
        <f t="shared" si="6"/>
        <v>75.41</v>
      </c>
      <c r="CA6" s="69" t="str">
        <f>IF(CA7="","",IF(CA7="-","【-】","【"&amp;SUBSTITUTE(TEXT(CA7,"#,##0.00"),"-","△")&amp;"】"))</f>
        <v>【97.81】</v>
      </c>
      <c r="CB6" s="77" t="str">
        <f t="shared" ref="CB6:CK6" si="7">IF(CB7="",NA(),CB7)</f>
        <v>-</v>
      </c>
      <c r="CC6" s="77" t="str">
        <f t="shared" si="7"/>
        <v>-</v>
      </c>
      <c r="CD6" s="77">
        <f t="shared" si="7"/>
        <v>286.17</v>
      </c>
      <c r="CE6" s="77">
        <f t="shared" si="7"/>
        <v>422.77</v>
      </c>
      <c r="CF6" s="77">
        <f t="shared" si="7"/>
        <v>242.22</v>
      </c>
      <c r="CG6" s="77" t="str">
        <f t="shared" si="7"/>
        <v>-</v>
      </c>
      <c r="CH6" s="77" t="str">
        <f t="shared" si="7"/>
        <v>-</v>
      </c>
      <c r="CI6" s="77">
        <f t="shared" si="7"/>
        <v>213.66</v>
      </c>
      <c r="CJ6" s="77">
        <f t="shared" si="7"/>
        <v>224.31</v>
      </c>
      <c r="CK6" s="77">
        <f t="shared" si="7"/>
        <v>223.48</v>
      </c>
      <c r="CL6" s="69" t="str">
        <f>IF(CL7="","",IF(CL7="-","【-】","【"&amp;SUBSTITUTE(TEXT(CL7,"#,##0.00"),"-","△")&amp;"】"))</f>
        <v>【138.75】</v>
      </c>
      <c r="CM6" s="77" t="str">
        <f t="shared" ref="CM6:CV6" si="8">IF(CM7="",NA(),CM7)</f>
        <v>-</v>
      </c>
      <c r="CN6" s="77" t="str">
        <f t="shared" si="8"/>
        <v>-</v>
      </c>
      <c r="CO6" s="77">
        <f t="shared" si="8"/>
        <v>53.93</v>
      </c>
      <c r="CP6" s="77">
        <f t="shared" si="8"/>
        <v>53.93</v>
      </c>
      <c r="CQ6" s="77">
        <f t="shared" si="8"/>
        <v>55.57</v>
      </c>
      <c r="CR6" s="77" t="str">
        <f t="shared" si="8"/>
        <v>-</v>
      </c>
      <c r="CS6" s="77" t="str">
        <f t="shared" si="8"/>
        <v>-</v>
      </c>
      <c r="CT6" s="77">
        <f t="shared" si="8"/>
        <v>48.19</v>
      </c>
      <c r="CU6" s="77">
        <f t="shared" si="8"/>
        <v>47.32</v>
      </c>
      <c r="CV6" s="77">
        <f t="shared" si="8"/>
        <v>48.03</v>
      </c>
      <c r="CW6" s="69" t="str">
        <f>IF(CW7="","",IF(CW7="-","【-】","【"&amp;SUBSTITUTE(TEXT(CW7,"#,##0.00"),"-","△")&amp;"】"))</f>
        <v>【58.94】</v>
      </c>
      <c r="CX6" s="77" t="str">
        <f t="shared" ref="CX6:DG6" si="9">IF(CX7="",NA(),CX7)</f>
        <v>-</v>
      </c>
      <c r="CY6" s="77" t="str">
        <f t="shared" si="9"/>
        <v>-</v>
      </c>
      <c r="CZ6" s="77">
        <f t="shared" si="9"/>
        <v>87.49</v>
      </c>
      <c r="DA6" s="77">
        <f t="shared" si="9"/>
        <v>87.54</v>
      </c>
      <c r="DB6" s="77">
        <f t="shared" si="9"/>
        <v>87.69</v>
      </c>
      <c r="DC6" s="77" t="str">
        <f t="shared" si="9"/>
        <v>-</v>
      </c>
      <c r="DD6" s="77" t="str">
        <f t="shared" si="9"/>
        <v>-</v>
      </c>
      <c r="DE6" s="77">
        <f t="shared" si="9"/>
        <v>82.26</v>
      </c>
      <c r="DF6" s="77">
        <f t="shared" si="9"/>
        <v>81.33</v>
      </c>
      <c r="DG6" s="77">
        <f t="shared" si="9"/>
        <v>80.95</v>
      </c>
      <c r="DH6" s="69" t="str">
        <f>IF(DH7="","",IF(DH7="-","【-】","【"&amp;SUBSTITUTE(TEXT(DH7,"#,##0.00"),"-","△")&amp;"】"))</f>
        <v>【95.91】</v>
      </c>
      <c r="DI6" s="77" t="str">
        <f t="shared" ref="DI6:DR6" si="10">IF(DI7="",NA(),DI7)</f>
        <v>-</v>
      </c>
      <c r="DJ6" s="77" t="str">
        <f t="shared" si="10"/>
        <v>-</v>
      </c>
      <c r="DK6" s="77">
        <f t="shared" si="10"/>
        <v>3.82</v>
      </c>
      <c r="DL6" s="77">
        <f t="shared" si="10"/>
        <v>7.45</v>
      </c>
      <c r="DM6" s="77">
        <f t="shared" si="10"/>
        <v>48.67</v>
      </c>
      <c r="DN6" s="77" t="str">
        <f t="shared" si="10"/>
        <v>-</v>
      </c>
      <c r="DO6" s="77" t="str">
        <f t="shared" si="10"/>
        <v>-</v>
      </c>
      <c r="DP6" s="77">
        <f t="shared" si="10"/>
        <v>21.94</v>
      </c>
      <c r="DQ6" s="77">
        <f t="shared" si="10"/>
        <v>22.89</v>
      </c>
      <c r="DR6" s="77">
        <f t="shared" si="10"/>
        <v>23.37</v>
      </c>
      <c r="DS6" s="69" t="str">
        <f>IF(DS7="","",IF(DS7="-","【-】","【"&amp;SUBSTITUTE(TEXT(DS7,"#,##0.00"),"-","△")&amp;"】"))</f>
        <v>【41.09】</v>
      </c>
      <c r="DT6" s="77" t="str">
        <f t="shared" ref="DT6:EC6" si="11">IF(DT7="",NA(),DT7)</f>
        <v>-</v>
      </c>
      <c r="DU6" s="77" t="str">
        <f t="shared" si="11"/>
        <v>-</v>
      </c>
      <c r="DV6" s="69">
        <f t="shared" si="11"/>
        <v>0</v>
      </c>
      <c r="DW6" s="69">
        <f t="shared" si="11"/>
        <v>0</v>
      </c>
      <c r="DX6" s="69">
        <f t="shared" si="11"/>
        <v>0</v>
      </c>
      <c r="DY6" s="77" t="str">
        <f t="shared" si="11"/>
        <v>-</v>
      </c>
      <c r="DZ6" s="77" t="str">
        <f t="shared" si="11"/>
        <v>-</v>
      </c>
      <c r="EA6" s="69">
        <f t="shared" si="11"/>
        <v>0</v>
      </c>
      <c r="EB6" s="69">
        <f t="shared" si="11"/>
        <v>0</v>
      </c>
      <c r="EC6" s="69">
        <f t="shared" si="11"/>
        <v>0</v>
      </c>
      <c r="ED6" s="69" t="str">
        <f>IF(ED7="","",IF(ED7="-","【-】","【"&amp;SUBSTITUTE(TEXT(ED7,"#,##0.00"),"-","△")&amp;"】"))</f>
        <v>【8.68】</v>
      </c>
      <c r="EE6" s="77" t="str">
        <f t="shared" ref="EE6:EN6" si="12">IF(EE7="",NA(),EE7)</f>
        <v>-</v>
      </c>
      <c r="EF6" s="77" t="str">
        <f t="shared" si="12"/>
        <v>-</v>
      </c>
      <c r="EG6" s="69">
        <f t="shared" si="12"/>
        <v>0</v>
      </c>
      <c r="EH6" s="69">
        <f t="shared" si="12"/>
        <v>0</v>
      </c>
      <c r="EI6" s="69">
        <f t="shared" si="12"/>
        <v>0</v>
      </c>
      <c r="EJ6" s="77" t="str">
        <f t="shared" si="12"/>
        <v>-</v>
      </c>
      <c r="EK6" s="77" t="str">
        <f t="shared" si="12"/>
        <v>-</v>
      </c>
      <c r="EL6" s="77">
        <f t="shared" si="12"/>
        <v>0.1</v>
      </c>
      <c r="EM6" s="77">
        <f t="shared" si="12"/>
        <v>9.e-002</v>
      </c>
      <c r="EN6" s="77">
        <f t="shared" si="12"/>
        <v>0.1</v>
      </c>
      <c r="EO6" s="69" t="str">
        <f>IF(EO7="","",IF(EO7="-","【-】","【"&amp;SUBSTITUTE(TEXT(EO7,"#,##0.00"),"-","△")&amp;"】"))</f>
        <v>【0.22】</v>
      </c>
    </row>
    <row r="7" spans="1:148" s="55" customFormat="1">
      <c r="A7" s="56"/>
      <c r="B7" s="62">
        <v>2023</v>
      </c>
      <c r="C7" s="62">
        <v>73687</v>
      </c>
      <c r="D7" s="62">
        <v>46</v>
      </c>
      <c r="E7" s="62">
        <v>17</v>
      </c>
      <c r="F7" s="62">
        <v>1</v>
      </c>
      <c r="G7" s="62">
        <v>0</v>
      </c>
      <c r="H7" s="62" t="s">
        <v>95</v>
      </c>
      <c r="I7" s="62" t="s">
        <v>96</v>
      </c>
      <c r="J7" s="62" t="s">
        <v>97</v>
      </c>
      <c r="K7" s="62" t="s">
        <v>98</v>
      </c>
      <c r="L7" s="62" t="s">
        <v>99</v>
      </c>
      <c r="M7" s="62" t="s">
        <v>100</v>
      </c>
      <c r="N7" s="70" t="s">
        <v>101</v>
      </c>
      <c r="O7" s="70">
        <v>77.23</v>
      </c>
      <c r="P7" s="70">
        <v>25.5</v>
      </c>
      <c r="Q7" s="70">
        <v>93.75</v>
      </c>
      <c r="R7" s="70">
        <v>4180</v>
      </c>
      <c r="S7" s="70">
        <v>13733</v>
      </c>
      <c r="T7" s="70">
        <v>886.47</v>
      </c>
      <c r="U7" s="70">
        <v>15.49</v>
      </c>
      <c r="V7" s="70">
        <v>3444</v>
      </c>
      <c r="W7" s="70">
        <v>1.43</v>
      </c>
      <c r="X7" s="70">
        <v>2408.39</v>
      </c>
      <c r="Y7" s="70" t="s">
        <v>101</v>
      </c>
      <c r="Z7" s="70" t="s">
        <v>101</v>
      </c>
      <c r="AA7" s="70">
        <v>101.9</v>
      </c>
      <c r="AB7" s="70">
        <v>98.87</v>
      </c>
      <c r="AC7" s="70">
        <v>98.65</v>
      </c>
      <c r="AD7" s="70" t="s">
        <v>101</v>
      </c>
      <c r="AE7" s="70" t="s">
        <v>101</v>
      </c>
      <c r="AF7" s="70">
        <v>107.54</v>
      </c>
      <c r="AG7" s="70">
        <v>107.19</v>
      </c>
      <c r="AH7" s="70">
        <v>107.04</v>
      </c>
      <c r="AI7" s="70">
        <v>105.91</v>
      </c>
      <c r="AJ7" s="70" t="s">
        <v>101</v>
      </c>
      <c r="AK7" s="70" t="s">
        <v>101</v>
      </c>
      <c r="AL7" s="70">
        <v>0.41</v>
      </c>
      <c r="AM7" s="70">
        <v>5.84</v>
      </c>
      <c r="AN7" s="70">
        <v>5.9</v>
      </c>
      <c r="AO7" s="70" t="s">
        <v>101</v>
      </c>
      <c r="AP7" s="70" t="s">
        <v>101</v>
      </c>
      <c r="AQ7" s="70">
        <v>19.059999999999999</v>
      </c>
      <c r="AR7" s="70">
        <v>31.07</v>
      </c>
      <c r="AS7" s="70">
        <v>37.43</v>
      </c>
      <c r="AT7" s="70">
        <v>3.03</v>
      </c>
      <c r="AU7" s="70" t="s">
        <v>101</v>
      </c>
      <c r="AV7" s="70" t="s">
        <v>101</v>
      </c>
      <c r="AW7" s="70">
        <v>71.44</v>
      </c>
      <c r="AX7" s="70">
        <v>71.36</v>
      </c>
      <c r="AY7" s="70">
        <v>73.78</v>
      </c>
      <c r="AZ7" s="70" t="s">
        <v>101</v>
      </c>
      <c r="BA7" s="70" t="s">
        <v>101</v>
      </c>
      <c r="BB7" s="70">
        <v>47.58</v>
      </c>
      <c r="BC7" s="70">
        <v>51.09</v>
      </c>
      <c r="BD7" s="70">
        <v>57.42</v>
      </c>
      <c r="BE7" s="70">
        <v>78.430000000000007</v>
      </c>
      <c r="BF7" s="70" t="s">
        <v>101</v>
      </c>
      <c r="BG7" s="70" t="s">
        <v>101</v>
      </c>
      <c r="BH7" s="70">
        <v>0</v>
      </c>
      <c r="BI7" s="70">
        <v>0</v>
      </c>
      <c r="BJ7" s="70">
        <v>0</v>
      </c>
      <c r="BK7" s="70" t="s">
        <v>101</v>
      </c>
      <c r="BL7" s="70" t="s">
        <v>101</v>
      </c>
      <c r="BM7" s="70">
        <v>1108.8</v>
      </c>
      <c r="BN7" s="70">
        <v>1194.56</v>
      </c>
      <c r="BO7" s="70">
        <v>1174.6099999999999</v>
      </c>
      <c r="BP7" s="70">
        <v>630.82000000000005</v>
      </c>
      <c r="BQ7" s="70" t="s">
        <v>101</v>
      </c>
      <c r="BR7" s="70" t="s">
        <v>101</v>
      </c>
      <c r="BS7" s="70">
        <v>74.760000000000005</v>
      </c>
      <c r="BT7" s="70">
        <v>50.59</v>
      </c>
      <c r="BU7" s="70">
        <v>87.85</v>
      </c>
      <c r="BV7" s="70" t="s">
        <v>101</v>
      </c>
      <c r="BW7" s="70" t="s">
        <v>101</v>
      </c>
      <c r="BX7" s="70">
        <v>79.63</v>
      </c>
      <c r="BY7" s="70">
        <v>76.78</v>
      </c>
      <c r="BZ7" s="70">
        <v>75.41</v>
      </c>
      <c r="CA7" s="70">
        <v>97.81</v>
      </c>
      <c r="CB7" s="70" t="s">
        <v>101</v>
      </c>
      <c r="CC7" s="70" t="s">
        <v>101</v>
      </c>
      <c r="CD7" s="70">
        <v>286.17</v>
      </c>
      <c r="CE7" s="70">
        <v>422.77</v>
      </c>
      <c r="CF7" s="70">
        <v>242.22</v>
      </c>
      <c r="CG7" s="70" t="s">
        <v>101</v>
      </c>
      <c r="CH7" s="70" t="s">
        <v>101</v>
      </c>
      <c r="CI7" s="70">
        <v>213.66</v>
      </c>
      <c r="CJ7" s="70">
        <v>224.31</v>
      </c>
      <c r="CK7" s="70">
        <v>223.48</v>
      </c>
      <c r="CL7" s="70">
        <v>138.75</v>
      </c>
      <c r="CM7" s="70" t="s">
        <v>101</v>
      </c>
      <c r="CN7" s="70" t="s">
        <v>101</v>
      </c>
      <c r="CO7" s="70">
        <v>53.93</v>
      </c>
      <c r="CP7" s="70">
        <v>53.93</v>
      </c>
      <c r="CQ7" s="70">
        <v>55.57</v>
      </c>
      <c r="CR7" s="70" t="s">
        <v>101</v>
      </c>
      <c r="CS7" s="70" t="s">
        <v>101</v>
      </c>
      <c r="CT7" s="70">
        <v>48.19</v>
      </c>
      <c r="CU7" s="70">
        <v>47.32</v>
      </c>
      <c r="CV7" s="70">
        <v>48.03</v>
      </c>
      <c r="CW7" s="70">
        <v>58.94</v>
      </c>
      <c r="CX7" s="70" t="s">
        <v>101</v>
      </c>
      <c r="CY7" s="70" t="s">
        <v>101</v>
      </c>
      <c r="CZ7" s="70">
        <v>87.49</v>
      </c>
      <c r="DA7" s="70">
        <v>87.54</v>
      </c>
      <c r="DB7" s="70">
        <v>87.69</v>
      </c>
      <c r="DC7" s="70" t="s">
        <v>101</v>
      </c>
      <c r="DD7" s="70" t="s">
        <v>101</v>
      </c>
      <c r="DE7" s="70">
        <v>82.26</v>
      </c>
      <c r="DF7" s="70">
        <v>81.33</v>
      </c>
      <c r="DG7" s="70">
        <v>80.95</v>
      </c>
      <c r="DH7" s="70">
        <v>95.91</v>
      </c>
      <c r="DI7" s="70" t="s">
        <v>101</v>
      </c>
      <c r="DJ7" s="70" t="s">
        <v>101</v>
      </c>
      <c r="DK7" s="70">
        <v>3.82</v>
      </c>
      <c r="DL7" s="70">
        <v>7.45</v>
      </c>
      <c r="DM7" s="70">
        <v>48.67</v>
      </c>
      <c r="DN7" s="70" t="s">
        <v>101</v>
      </c>
      <c r="DO7" s="70" t="s">
        <v>101</v>
      </c>
      <c r="DP7" s="70">
        <v>21.94</v>
      </c>
      <c r="DQ7" s="70">
        <v>22.89</v>
      </c>
      <c r="DR7" s="70">
        <v>23.37</v>
      </c>
      <c r="DS7" s="70">
        <v>41.09</v>
      </c>
      <c r="DT7" s="70" t="s">
        <v>101</v>
      </c>
      <c r="DU7" s="70" t="s">
        <v>101</v>
      </c>
      <c r="DV7" s="70">
        <v>0</v>
      </c>
      <c r="DW7" s="70">
        <v>0</v>
      </c>
      <c r="DX7" s="70">
        <v>0</v>
      </c>
      <c r="DY7" s="70" t="s">
        <v>101</v>
      </c>
      <c r="DZ7" s="70" t="s">
        <v>101</v>
      </c>
      <c r="EA7" s="70">
        <v>0</v>
      </c>
      <c r="EB7" s="70">
        <v>0</v>
      </c>
      <c r="EC7" s="70">
        <v>0</v>
      </c>
      <c r="ED7" s="70">
        <v>8.68</v>
      </c>
      <c r="EE7" s="70" t="s">
        <v>101</v>
      </c>
      <c r="EF7" s="70" t="s">
        <v>101</v>
      </c>
      <c r="EG7" s="70">
        <v>0</v>
      </c>
      <c r="EH7" s="70">
        <v>0</v>
      </c>
      <c r="EI7" s="70">
        <v>0</v>
      </c>
      <c r="EJ7" s="70" t="s">
        <v>101</v>
      </c>
      <c r="EK7" s="70" t="s">
        <v>101</v>
      </c>
      <c r="EL7" s="70">
        <v>0.1</v>
      </c>
      <c r="EM7" s="70">
        <v>9.e-002</v>
      </c>
      <c r="EN7" s="70">
        <v>0.1</v>
      </c>
      <c r="EO7" s="70">
        <v>0.22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2</v>
      </c>
      <c r="B10" s="63">
        <f>DATEVALUE($B7-B11&amp;"/1/"&amp;B12)</f>
        <v>36892</v>
      </c>
      <c r="C10" s="63">
        <f>DATEVALUE($B7-C11&amp;"/1/"&amp;C12)</f>
        <v>37257</v>
      </c>
      <c r="D10" s="63">
        <f>DATEVALUE($B7-D11&amp;"/1/"&amp;D12)</f>
        <v>37623</v>
      </c>
      <c r="E10" s="63">
        <f>DATEVALUE($B7-E11&amp;"/1/"&amp;E12)</f>
        <v>37989</v>
      </c>
      <c r="F10" s="63">
        <f>DATEVALUE($B7-F11&amp;"/1/"&amp;F12)</f>
        <v>38356</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2025-02-05T00:41:35Z</vt:filetime>
  </property>
</Properties>
</file>