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367只見町○\"/>
    </mc:Choice>
  </mc:AlternateContent>
  <workbookProtection workbookAlgorithmName="SHA-512" workbookHashValue="1x5/eMIe69eDYG6zWKDJS5LQw9GlN3ve0pHn/QI7Fic/mAM6G6uzv6C56LtLU9VZSDkm7QCHhlfbau05Y89sMg==" workbookSaltValue="tvfYPc3Gyw59o4OKul7FKw==" workbookSpinCount="100000" lockStructure="1"/>
  <bookViews>
    <workbookView xWindow="0" yWindow="0" windowWidth="28800" windowHeight="121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H86" i="4"/>
  <c r="E86" i="4"/>
  <c r="AT10" i="4"/>
  <c r="AL10" i="4"/>
  <c r="I10" i="4"/>
  <c r="AL8" i="4"/>
  <c r="P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<sst xmlns="http://schemas.openxmlformats.org/spreadsheetml/2006/main" count="236" uniqueCount="120">
  <si>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</si>
  <si>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</si>
  <si>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</si>
  <si>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</si>
  <si>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</si>
  <si>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</si>
  <si>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</si>
  <si>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</si>
  <si>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</si>
  <si>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</si>
  <si>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</si>
  <si>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</si>
  <si>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</si>
  <si>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</si>
  <si>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</si>
  <si>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</si>
  <si>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</si>
  <si>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</si>
  <si>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</si>
  <si>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</si>
  <si>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</si>
  <si>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</si>
  <si>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</si>
  <si>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</si>
  <si>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</si>
  <si>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</si>
  <si>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</si>
  <si>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</si>
  <si>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</si>
  <si>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</si>
  <si>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</si>
  <si>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</si>
  <si>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</si>
  <si>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</si>
  <si>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</si>
  <si>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</si>
  <si>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</si>
  <si>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</si>
  <si>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</si>
  <si>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</si>
  <si>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</si>
  <si>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</si>
  <si>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</si>
  <si>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</si>
  <si>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</si>
  <si>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</si>
  <si>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</si>
  <si>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</si>
  <si>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</si>
  <si>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</si>
  <si>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</si>
  <si>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</si>
  <si>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</si>
  <si>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</si>
  <si>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</si>
  <si>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</si>
  <si>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</si>
  <si>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</si>
  <si>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</si>
  <si>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</si>
  <si>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</si>
  <si>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</si>
  <si>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</si>
  <si>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</si>
  <si>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</si>
  <si>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</si>
  <si>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</si>
  <si>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</si>
  <si>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</si>
  <si>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</si>
  <si>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</si>
  <si>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</si>
  <si>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</si>
  <si>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</si>
  <si>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</si>
  <si>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</si>
  <si>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</si>
  <si>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</si>
  <si>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</si>
  <si>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</si>
  <si>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</si>
  <si>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</si>
  <si>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</si>
  <si>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</si>
  <si>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</si>
  <si>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</si>
  <si>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</si>
  <si>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</si>
  <si>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</si>
  <si>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</si>
  <si>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</si>
  <si>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</si>
  <si>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</si>
  <si>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</si>
  <si>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</si>
  <si>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</si>
  <si>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</si>
  <si>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</si>
  <si>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只見町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</si>
  <si>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</si>
  <si>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</si>
  <si>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</si>
  <si>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</si>
  <si>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</si>
  <si>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</si>
  <si>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</si>
  <si>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</si>
  <si>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</si>
  <si>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</si>
  <si>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</si>
  <si>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</si>
  <si>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</si>
  <si>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</si>
  <si>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</si>
  <si>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</si>
  <si>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</si>
  <si>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</si>
  <si>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当該施設は比較的新しく、また今後新たにエリアの拡大や多額投資による施設増強整備は予定していません。しかし、これまでの施設整備による起債償還が今後も続くこととなるため、それを考慮しながら当該事業を健全に運営していく必要があります。また、当町の地理的環境条件により比較的小規模な施設が分散しているため、今後施設利用者数の増加が見込めない中で、各施設及び施設全体の維持管理を適切に行っていくことが最も重要といえます。</t>
    <phoneticPr fontId="4"/>
  </si>
  <si>
    <t>施設全体としては比較的新しく、今後新たな多額投資等の計画はありませんが、各施設機械及び機器類は停止することなく常に稼働しているため物理的劣化による修繕費用が嵩む傾向にあり、今後の経営収支を圧迫する懸念があります。</t>
    <phoneticPr fontId="4"/>
  </si>
  <si>
    <t>現行使用料は、平成２２年度に改定し今日に至るものです。企業債償還費に１００％一般会計から繰入れしても、更に基金を取り崩している状況にあります。施設維持管理費用が不足しているため使用料の増額見直しが必要と考えますが、高齢者割合が増加している当町において使用料金の値上げは十分な検討が必要です。令和７年度中には料金改訂について協議を進め、改訂をおこなう予定です。
今後も計画により一部施設の統合も進めていくので、その進捗状況を見極めながら施設全体の更なる効率化を図り事業の安定的継続運営に努めていきたいと考えます。</t>
    <rPh sb="134" eb="136">
      <t>ジュウブン</t>
    </rPh>
    <rPh sb="137" eb="139">
      <t>ケントウ</t>
    </rPh>
    <rPh sb="140" eb="142">
      <t>ヒツヨウ</t>
    </rPh>
    <rPh sb="145" eb="147">
      <t>レイワ</t>
    </rPh>
    <rPh sb="148" eb="151">
      <t>ネンドチュウ</t>
    </rPh>
    <rPh sb="153" eb="155">
      <t>リョウキン</t>
    </rPh>
    <rPh sb="155" eb="157">
      <t>カイテイ</t>
    </rPh>
    <rPh sb="161" eb="163">
      <t>キョウギ</t>
    </rPh>
    <rPh sb="164" eb="165">
      <t>スス</t>
    </rPh>
    <rPh sb="167" eb="169">
      <t>カイテイ</t>
    </rPh>
    <rPh sb="174" eb="176">
      <t>ヨテイ</t>
    </rPh>
    <rPh sb="180" eb="182">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</si>
</sst>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A5-478D-AA75-0E98DF449FD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63A5-478D-AA75-0E98DF449FD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103.1</c:v>
                </c:pt>
                <c:pt idx="1">
                  <c:v>110.07</c:v>
                </c:pt>
                <c:pt idx="2">
                  <c:v>113.09</c:v>
                </c:pt>
                <c:pt idx="3">
                  <c:v>112.01</c:v>
                </c:pt>
                <c:pt idx="4">
                  <c:v>115.8</c:v>
                </c:pt>
              </c:numCache>
            </c:numRef>
          </c:val>
          <c:extLst>
            <c:ext xmlns:c16="http://schemas.microsoft.com/office/drawing/2014/chart" uri="{C3380CC4-5D6E-409C-BE32-E72D297353CC}">
              <c16:uniqueId val="{00000000-337B-45C8-864F-34E26FECF49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337B-45C8-864F-34E26FECF49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98.17</c:v>
                </c:pt>
              </c:numCache>
            </c:numRef>
          </c:val>
          <c:extLst>
            <c:ext xmlns:c16="http://schemas.microsoft.com/office/drawing/2014/chart" uri="{C3380CC4-5D6E-409C-BE32-E72D297353CC}">
              <c16:uniqueId val="{00000000-4196-4205-A7C1-94A7D4C8BF3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4196-4205-A7C1-94A7D4C8BF3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51.79</c:v>
                </c:pt>
                <c:pt idx="1">
                  <c:v>51.06</c:v>
                </c:pt>
                <c:pt idx="2">
                  <c:v>51.48</c:v>
                </c:pt>
                <c:pt idx="3">
                  <c:v>52.1</c:v>
                </c:pt>
                <c:pt idx="4">
                  <c:v>48.92</c:v>
                </c:pt>
              </c:numCache>
            </c:numRef>
          </c:val>
          <c:extLst>
            <c:ext xmlns:c16="http://schemas.microsoft.com/office/drawing/2014/chart" uri="{C3380CC4-5D6E-409C-BE32-E72D297353CC}">
              <c16:uniqueId val="{00000000-5E5E-4C67-A0B0-97D72FA328F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5E-4C67-A0B0-97D72FA328F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79-4CE3-BB89-8C77EDEAF1B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79-4CE3-BB89-8C77EDEAF1B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A3-4F0B-B178-225E1FB05D5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A3-4F0B-B178-225E1FB05D5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7C-4548-9286-BBB51EEA402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7C-4548-9286-BBB51EEA402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EC-4EAF-98FA-A04C48C0CF3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EC-4EAF-98FA-A04C48C0CF3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formatCode="#,##0.00;&quot;△&quot;#,##0.00;&quot;-&quot;">
                  <c:v>1475.01</c:v>
                </c:pt>
                <c:pt idx="4" formatCode="#,##0.00;&quot;△&quot;#,##0.00;&quot;-&quot;">
                  <c:v>1396.61</c:v>
                </c:pt>
              </c:numCache>
            </c:numRef>
          </c:val>
          <c:extLst>
            <c:ext xmlns:c16="http://schemas.microsoft.com/office/drawing/2014/chart" uri="{C3380CC4-5D6E-409C-BE32-E72D297353CC}">
              <c16:uniqueId val="{00000000-7D19-4E2B-8FEA-2E0C1CCC70B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7D19-4E2B-8FEA-2E0C1CCC70B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96.39</c:v>
                </c:pt>
                <c:pt idx="1">
                  <c:v>95.62</c:v>
                </c:pt>
                <c:pt idx="2">
                  <c:v>100.29</c:v>
                </c:pt>
                <c:pt idx="3">
                  <c:v>88.37</c:v>
                </c:pt>
                <c:pt idx="4">
                  <c:v>98.88</c:v>
                </c:pt>
              </c:numCache>
            </c:numRef>
          </c:val>
          <c:extLst>
            <c:ext xmlns:c16="http://schemas.microsoft.com/office/drawing/2014/chart" uri="{C3380CC4-5D6E-409C-BE32-E72D297353CC}">
              <c16:uniqueId val="{00000000-5F98-4881-BAB9-D7B15B4CD52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5F98-4881-BAB9-D7B15B4CD52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214.2</c:v>
                </c:pt>
                <c:pt idx="1">
                  <c:v>196.79</c:v>
                </c:pt>
                <c:pt idx="2">
                  <c:v>193.25</c:v>
                </c:pt>
                <c:pt idx="3">
                  <c:v>218.34</c:v>
                </c:pt>
                <c:pt idx="4">
                  <c:v>202.5</c:v>
                </c:pt>
              </c:numCache>
            </c:numRef>
          </c:val>
          <c:extLst>
            <c:ext xmlns:c16="http://schemas.microsoft.com/office/drawing/2014/chart" uri="{C3380CC4-5D6E-409C-BE32-E72D297353CC}">
              <c16:uniqueId val="{00000000-C622-411D-A6DA-26AA640C0CB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C622-411D-A6DA-26AA640C0CB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64" zoomScale="120" zoomScaleNormal="12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只見町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3828</v>
      </c>
      <c r="AM8" s="41"/>
      <c r="AN8" s="41"/>
      <c r="AO8" s="41"/>
      <c r="AP8" s="41"/>
      <c r="AQ8" s="41"/>
      <c r="AR8" s="41"/>
      <c r="AS8" s="41"/>
      <c r="AT8" s="34">
        <f>データ!T6</f>
        <v>390.46</v>
      </c>
      <c r="AU8" s="34"/>
      <c r="AV8" s="34"/>
      <c r="AW8" s="34"/>
      <c r="AX8" s="34"/>
      <c r="AY8" s="34"/>
      <c r="AZ8" s="34"/>
      <c r="BA8" s="34"/>
      <c r="BB8" s="34">
        <f>データ!U6</f>
        <v>9.8000000000000007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80.260000000000005</v>
      </c>
      <c r="Q10" s="34"/>
      <c r="R10" s="34"/>
      <c r="S10" s="34"/>
      <c r="T10" s="34"/>
      <c r="U10" s="34"/>
      <c r="V10" s="34"/>
      <c r="W10" s="34">
        <f>データ!Q6</f>
        <v>100</v>
      </c>
      <c r="X10" s="34"/>
      <c r="Y10" s="34"/>
      <c r="Z10" s="34"/>
      <c r="AA10" s="34"/>
      <c r="AB10" s="34"/>
      <c r="AC10" s="34"/>
      <c r="AD10" s="41">
        <f>データ!R6</f>
        <v>4400</v>
      </c>
      <c r="AE10" s="41"/>
      <c r="AF10" s="41"/>
      <c r="AG10" s="41"/>
      <c r="AH10" s="41"/>
      <c r="AI10" s="41"/>
      <c r="AJ10" s="41"/>
      <c r="AK10" s="2"/>
      <c r="AL10" s="41">
        <f>データ!V6</f>
        <v>3013</v>
      </c>
      <c r="AM10" s="41"/>
      <c r="AN10" s="41"/>
      <c r="AO10" s="41"/>
      <c r="AP10" s="41"/>
      <c r="AQ10" s="41"/>
      <c r="AR10" s="41"/>
      <c r="AS10" s="41"/>
      <c r="AT10" s="34">
        <f>データ!W6</f>
        <v>3.83</v>
      </c>
      <c r="AU10" s="34"/>
      <c r="AV10" s="34"/>
      <c r="AW10" s="34"/>
      <c r="AX10" s="34"/>
      <c r="AY10" s="34"/>
      <c r="AZ10" s="34"/>
      <c r="BA10" s="34"/>
      <c r="BB10" s="34">
        <f>データ!X6</f>
        <v>786.68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118</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Qy+LvEOO1Ql6SHk8/d/nAw40oWzVIJlgCsTUW3skni1ezUg40+ywZN6kxmZAWVDW4ZPF3asfqdGK1SnAxuflbg==" saltValue="RNEazfARY9gIrsig1dr+G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73679</v>
      </c>
      <c r="D6" s="19">
        <f t="shared" si="3"/>
        <v>47</v>
      </c>
      <c r="E6" s="19">
        <f t="shared" si="3"/>
        <v>17</v>
      </c>
      <c r="F6" s="19">
        <f t="shared" si="3"/>
        <v>5</v>
      </c>
      <c r="G6" s="19">
        <f t="shared" si="3"/>
        <v>0</v>
      </c>
      <c r="H6" s="19" t="str">
        <f t="shared" si="3"/>
        <v>福島県　只見町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80.260000000000005</v>
      </c>
      <c r="Q6" s="20">
        <f t="shared" si="3"/>
        <v>100</v>
      </c>
      <c r="R6" s="20">
        <f t="shared" si="3"/>
        <v>4400</v>
      </c>
      <c r="S6" s="20">
        <f t="shared" si="3"/>
        <v>3828</v>
      </c>
      <c r="T6" s="20">
        <f t="shared" si="3"/>
        <v>390.46</v>
      </c>
      <c r="U6" s="20">
        <f t="shared" si="3"/>
        <v>9.8000000000000007</v>
      </c>
      <c r="V6" s="20">
        <f t="shared" si="3"/>
        <v>3013</v>
      </c>
      <c r="W6" s="20">
        <f t="shared" si="3"/>
        <v>3.83</v>
      </c>
      <c r="X6" s="20">
        <f t="shared" si="3"/>
        <v>786.68</v>
      </c>
      <c r="Y6" s="21">
        <f>IF(Y7="",NA(),Y7)</f>
        <v>51.79</v>
      </c>
      <c r="Z6" s="21">
        <f t="shared" ref="Z6:AH6" si="4">IF(Z7="",NA(),Z7)</f>
        <v>51.06</v>
      </c>
      <c r="AA6" s="21">
        <f t="shared" si="4"/>
        <v>51.48</v>
      </c>
      <c r="AB6" s="21">
        <f t="shared" si="4"/>
        <v>52.1</v>
      </c>
      <c r="AC6" s="21">
        <f t="shared" si="4"/>
        <v>48.92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1">
        <f t="shared" si="7"/>
        <v>1475.01</v>
      </c>
      <c r="BJ6" s="21">
        <f t="shared" si="7"/>
        <v>1396.61</v>
      </c>
      <c r="BK6" s="21">
        <f t="shared" si="7"/>
        <v>826.83</v>
      </c>
      <c r="BL6" s="21">
        <f t="shared" si="7"/>
        <v>867.83</v>
      </c>
      <c r="BM6" s="21">
        <f t="shared" si="7"/>
        <v>791.76</v>
      </c>
      <c r="BN6" s="21">
        <f t="shared" si="7"/>
        <v>900.82</v>
      </c>
      <c r="BO6" s="21">
        <f t="shared" si="7"/>
        <v>839.21</v>
      </c>
      <c r="BP6" s="20" t="str">
        <f>IF(BP7="","",IF(BP7="-","【-】","【"&amp;SUBSTITUTE(TEXT(BP7,"#,##0.00"),"-","△")&amp;"】"))</f>
        <v>【785.10】</v>
      </c>
      <c r="BQ6" s="21">
        <f>IF(BQ7="",NA(),BQ7)</f>
        <v>96.39</v>
      </c>
      <c r="BR6" s="21">
        <f t="shared" ref="BR6:BZ6" si="8">IF(BR7="",NA(),BR7)</f>
        <v>95.62</v>
      </c>
      <c r="BS6" s="21">
        <f t="shared" si="8"/>
        <v>100.29</v>
      </c>
      <c r="BT6" s="21">
        <f t="shared" si="8"/>
        <v>88.37</v>
      </c>
      <c r="BU6" s="21">
        <f t="shared" si="8"/>
        <v>98.88</v>
      </c>
      <c r="BV6" s="21">
        <f t="shared" si="8"/>
        <v>57.31</v>
      </c>
      <c r="BW6" s="21">
        <f t="shared" si="8"/>
        <v>57.08</v>
      </c>
      <c r="BX6" s="21">
        <f t="shared" si="8"/>
        <v>56.26</v>
      </c>
      <c r="BY6" s="21">
        <f t="shared" si="8"/>
        <v>52.94</v>
      </c>
      <c r="BZ6" s="21">
        <f t="shared" si="8"/>
        <v>52.05</v>
      </c>
      <c r="CA6" s="20" t="str">
        <f>IF(CA7="","",IF(CA7="-","【-】","【"&amp;SUBSTITUTE(TEXT(CA7,"#,##0.00"),"-","△")&amp;"】"))</f>
        <v>【56.93】</v>
      </c>
      <c r="CB6" s="21">
        <f>IF(CB7="",NA(),CB7)</f>
        <v>214.2</v>
      </c>
      <c r="CC6" s="21">
        <f t="shared" ref="CC6:CK6" si="9">IF(CC7="",NA(),CC7)</f>
        <v>196.79</v>
      </c>
      <c r="CD6" s="21">
        <f t="shared" si="9"/>
        <v>193.25</v>
      </c>
      <c r="CE6" s="21">
        <f t="shared" si="9"/>
        <v>218.34</v>
      </c>
      <c r="CF6" s="21">
        <f t="shared" si="9"/>
        <v>202.5</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103.1</v>
      </c>
      <c r="CN6" s="21">
        <f t="shared" ref="CN6:CV6" si="10">IF(CN7="",NA(),CN7)</f>
        <v>110.07</v>
      </c>
      <c r="CO6" s="21">
        <f t="shared" si="10"/>
        <v>113.09</v>
      </c>
      <c r="CP6" s="21">
        <f t="shared" si="10"/>
        <v>112.01</v>
      </c>
      <c r="CQ6" s="21">
        <f t="shared" si="10"/>
        <v>115.8</v>
      </c>
      <c r="CR6" s="21">
        <f t="shared" si="10"/>
        <v>50.14</v>
      </c>
      <c r="CS6" s="21">
        <f t="shared" si="10"/>
        <v>54.83</v>
      </c>
      <c r="CT6" s="21">
        <f t="shared" si="10"/>
        <v>66.53</v>
      </c>
      <c r="CU6" s="21">
        <f t="shared" si="10"/>
        <v>52.35</v>
      </c>
      <c r="CV6" s="21">
        <f t="shared" si="10"/>
        <v>46.25</v>
      </c>
      <c r="CW6" s="20" t="str">
        <f>IF(CW7="","",IF(CW7="-","【-】","【"&amp;SUBSTITUTE(TEXT(CW7,"#,##0.00"),"-","△")&amp;"】"))</f>
        <v>【49.87】</v>
      </c>
      <c r="CX6" s="21">
        <f>IF(CX7="",NA(),CX7)</f>
        <v>100</v>
      </c>
      <c r="CY6" s="21">
        <f t="shared" ref="CY6:DG6" si="11">IF(CY7="",NA(),CY7)</f>
        <v>100</v>
      </c>
      <c r="CZ6" s="21">
        <f t="shared" si="11"/>
        <v>100</v>
      </c>
      <c r="DA6" s="21">
        <f t="shared" si="11"/>
        <v>100</v>
      </c>
      <c r="DB6" s="21">
        <f t="shared" si="11"/>
        <v>98.17</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73679</v>
      </c>
      <c r="D7" s="23">
        <v>47</v>
      </c>
      <c r="E7" s="23">
        <v>17</v>
      </c>
      <c r="F7" s="23">
        <v>5</v>
      </c>
      <c r="G7" s="23">
        <v>0</v>
      </c>
      <c r="H7" s="23" t="s">
        <v>98</v>
      </c>
      <c r="I7" s="23" t="s">
        <v>99</v>
      </c>
      <c r="J7" s="23" t="s">
        <v>100</v>
      </c>
      <c r="K7" s="23" t="s">
        <v>101</v>
      </c>
      <c r="L7" s="23" t="s">
        <v>102</v>
      </c>
      <c r="M7" s="23" t="s">
        <v>103</v>
      </c>
      <c r="N7" s="24" t="s">
        <v>104</v>
      </c>
      <c r="O7" s="24" t="s">
        <v>105</v>
      </c>
      <c r="P7" s="24">
        <v>80.260000000000005</v>
      </c>
      <c r="Q7" s="24">
        <v>100</v>
      </c>
      <c r="R7" s="24">
        <v>4400</v>
      </c>
      <c r="S7" s="24">
        <v>3828</v>
      </c>
      <c r="T7" s="24">
        <v>390.46</v>
      </c>
      <c r="U7" s="24">
        <v>9.8000000000000007</v>
      </c>
      <c r="V7" s="24">
        <v>3013</v>
      </c>
      <c r="W7" s="24">
        <v>3.83</v>
      </c>
      <c r="X7" s="24">
        <v>786.68</v>
      </c>
      <c r="Y7" s="24">
        <v>51.79</v>
      </c>
      <c r="Z7" s="24">
        <v>51.06</v>
      </c>
      <c r="AA7" s="24">
        <v>51.48</v>
      </c>
      <c r="AB7" s="24">
        <v>52.1</v>
      </c>
      <c r="AC7" s="24">
        <v>48.92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1475.01</v>
      </c>
      <c r="BJ7" s="24">
        <v>1396.61</v>
      </c>
      <c r="BK7" s="24">
        <v>826.83</v>
      </c>
      <c r="BL7" s="24">
        <v>867.83</v>
      </c>
      <c r="BM7" s="24">
        <v>791.76</v>
      </c>
      <c r="BN7" s="24">
        <v>900.82</v>
      </c>
      <c r="BO7" s="24">
        <v>839.21</v>
      </c>
      <c r="BP7" s="24">
        <v>785.1</v>
      </c>
      <c r="BQ7" s="24">
        <v>96.39</v>
      </c>
      <c r="BR7" s="24">
        <v>95.62</v>
      </c>
      <c r="BS7" s="24">
        <v>100.29</v>
      </c>
      <c r="BT7" s="24">
        <v>88.37</v>
      </c>
      <c r="BU7" s="24">
        <v>98.88</v>
      </c>
      <c r="BV7" s="24">
        <v>57.31</v>
      </c>
      <c r="BW7" s="24">
        <v>57.08</v>
      </c>
      <c r="BX7" s="24">
        <v>56.26</v>
      </c>
      <c r="BY7" s="24">
        <v>52.94</v>
      </c>
      <c r="BZ7" s="24">
        <v>52.05</v>
      </c>
      <c r="CA7" s="24">
        <v>56.93</v>
      </c>
      <c r="CB7" s="24">
        <v>214.2</v>
      </c>
      <c r="CC7" s="24">
        <v>196.79</v>
      </c>
      <c r="CD7" s="24">
        <v>193.25</v>
      </c>
      <c r="CE7" s="24">
        <v>218.34</v>
      </c>
      <c r="CF7" s="24">
        <v>202.5</v>
      </c>
      <c r="CG7" s="24">
        <v>273.52</v>
      </c>
      <c r="CH7" s="24">
        <v>274.99</v>
      </c>
      <c r="CI7" s="24">
        <v>282.08999999999997</v>
      </c>
      <c r="CJ7" s="24">
        <v>303.27999999999997</v>
      </c>
      <c r="CK7" s="24">
        <v>301.86</v>
      </c>
      <c r="CL7" s="24">
        <v>271.14999999999998</v>
      </c>
      <c r="CM7" s="24">
        <v>103.1</v>
      </c>
      <c r="CN7" s="24">
        <v>110.07</v>
      </c>
      <c r="CO7" s="24">
        <v>113.09</v>
      </c>
      <c r="CP7" s="24">
        <v>112.01</v>
      </c>
      <c r="CQ7" s="24">
        <v>115.8</v>
      </c>
      <c r="CR7" s="24">
        <v>50.14</v>
      </c>
      <c r="CS7" s="24">
        <v>54.83</v>
      </c>
      <c r="CT7" s="24">
        <v>66.53</v>
      </c>
      <c r="CU7" s="24">
        <v>52.35</v>
      </c>
      <c r="CV7" s="24">
        <v>46.25</v>
      </c>
      <c r="CW7" s="24">
        <v>49.87</v>
      </c>
      <c r="CX7" s="24">
        <v>100</v>
      </c>
      <c r="CY7" s="24">
        <v>100</v>
      </c>
      <c r="CZ7" s="24">
        <v>100</v>
      </c>
      <c r="DA7" s="24">
        <v>100</v>
      </c>
      <c r="DB7" s="24">
        <v>98.17</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cp:lastPrinted>2025-02-05T04:14:34Z</cp:lastPrinted>
  <dcterms:created xsi:type="dcterms:W3CDTF">2024-12-19T01:42:34Z</dcterms:created>
  <dcterms:modified xsi:type="dcterms:W3CDTF">2025-03-04T04:50:37Z</dcterms:modified>
  <cp:category/>
</cp:coreProperties>
</file>