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mc:AlternateContent xmlns:mc="http://schemas.openxmlformats.org/markup-compatibility/2006">
    <mc:Choice Requires="x15">
      <x15ac:absPath xmlns:x15ac="http://schemas.microsoft.com/office/spreadsheetml/2010/11/ac" url="C:\Users\shimo379\Desktop\【照会_2月5日（水）期限】公営企業に係る経営比較分析表（令和5年度決算）の分析等について\"/>
    </mc:Choice>
  </mc:AlternateContent>
  <xr:revisionPtr revIDLastSave="0" documentId="13_ncr:1_{6F232DF5-F1ED-4C47-B248-AC23CADAD666}" xr6:coauthVersionLast="45" xr6:coauthVersionMax="45" xr10:uidLastSave="{00000000-0000-0000-0000-000000000000}"/>
  <workbookProtection workbookAlgorithmName="SHA-512" workbookHashValue="cZeep3h3Nhv5W0cE1jGmQZO93rmELFysL28E4PiYVLuxZxw28/IU86cXwSs6Qb2+hVjYY6DsTuwFq4qeLkFv9g==" workbookSaltValue="G1kSND4Bzifhd+CVkUTNtA==" workbookSpinCount="100000" lockStructure="1"/>
  <bookViews>
    <workbookView xWindow="-108" yWindow="-108" windowWidth="19416" windowHeight="10416"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AL10" i="4" s="1"/>
  <c r="U6" i="5"/>
  <c r="BB8" i="4" s="1"/>
  <c r="T6" i="5"/>
  <c r="AT8" i="4" s="1"/>
  <c r="S6" i="5"/>
  <c r="AL8" i="4" s="1"/>
  <c r="R6" i="5"/>
  <c r="Q6" i="5"/>
  <c r="W10" i="4" s="1"/>
  <c r="P6" i="5"/>
  <c r="O6" i="5"/>
  <c r="I10" i="4" s="1"/>
  <c r="N6" i="5"/>
  <c r="B10" i="4" s="1"/>
  <c r="M6" i="5"/>
  <c r="L6" i="5"/>
  <c r="W8" i="4" s="1"/>
  <c r="K6" i="5"/>
  <c r="P8" i="4" s="1"/>
  <c r="J6" i="5"/>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H86" i="4"/>
  <c r="E86" i="4"/>
  <c r="AD10" i="4"/>
  <c r="P10" i="4"/>
  <c r="AD8" i="4"/>
  <c r="I8" i="4"/>
  <c r="B8" i="4"/>
</calcChain>
</file>

<file path=xl/sharedStrings.xml><?xml version="1.0" encoding="utf-8"?>
<sst xmlns="http://schemas.openxmlformats.org/spreadsheetml/2006/main" count="236" uniqueCount="120">
  <si>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</si>
  <si>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</si>
  <si>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</si>
  <si>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</si>
  <si>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</si>
  <si>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</si>
  <si>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</si>
  <si>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</si>
  <si>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</si>
  <si>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</si>
  <si>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</si>
  <si>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</si>
  <si>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</si>
  <si>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</si>
  <si>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</si>
  <si>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</si>
  <si>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</si>
  <si>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</si>
  <si>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</si>
  <si>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</si>
  <si>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</si>
  <si>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</si>
  <si>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</si>
  <si>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</si>
  <si>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</si>
  <si>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</si>
  <si>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</si>
  <si>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</si>
  <si>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</si>
  <si>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</si>
  <si>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</si>
  <si>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</si>
  <si>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</si>
  <si>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</si>
  <si>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</si>
  <si>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</si>
  <si>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</si>
  <si>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</si>
  <si>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</si>
  <si>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</si>
  <si>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</si>
  <si>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</si>
  <si>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</si>
  <si>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</si>
  <si>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</si>
  <si>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</si>
  <si>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</si>
  <si>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</si>
  <si>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</si>
  <si>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</si>
  <si>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</si>
  <si>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</si>
  <si>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</si>
  <si>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</si>
  <si>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</si>
  <si>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</si>
  <si>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</si>
  <si>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</si>
  <si>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</si>
  <si>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</si>
  <si>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</si>
  <si>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</si>
  <si>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</si>
  <si>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</si>
  <si>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</si>
  <si>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</si>
  <si>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</si>
  <si>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</si>
  <si>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</si>
  <si>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</si>
  <si>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</si>
  <si>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</si>
  <si>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</si>
  <si>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</si>
  <si>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</si>
  <si>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</si>
  <si>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</si>
  <si>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</si>
  <si>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</si>
  <si>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</si>
  <si>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</si>
  <si>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</si>
  <si>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</si>
  <si>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</si>
  <si>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</si>
  <si>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</si>
  <si>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</si>
  <si>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</si>
  <si>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</si>
  <si>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</si>
  <si>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</si>
  <si>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</si>
  <si>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</si>
  <si>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</si>
  <si>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</si>
  <si>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</si>
  <si>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</si>
  <si>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</si>
  <si>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</si>
  <si>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下郷町</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</si>
  <si>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</si>
  <si>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</si>
  <si>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</si>
  <si>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</si>
  <si>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</si>
  <si>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</si>
  <si>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</si>
  <si>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</si>
  <si>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</si>
  <si>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</si>
  <si>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</si>
  <si>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</si>
  <si>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</si>
  <si>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</si>
  <si>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</si>
  <si>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"R"dd</t>
    <phoneticPr fontId="4"/>
  </si>
  <si>
    <t>←書式設定</t>
    <rPh sb="1" eb="3">
      <t>ショシキ</t>
    </rPh>
    <rPh sb="3" eb="5">
      <t>セッテイ</t>
    </rPh>
    <phoneticPr fontId="4"/>
  </si>
  <si>
    <t>　この施設は供用開始後19年が経過した施設であるため、施設診断を経て躯体及び管渠等の更新を見据えて、単年度経費が膨大になることのないよう計画的な施設更新を推進する。
　また、財源の確保も重要な課題であるが、使用料等についても急激な増額にならないよう適正価格についての検討を推進する。</t>
    <rPh sb="3" eb="5">
      <t>シセツ</t>
    </rPh>
    <rPh sb="6" eb="8">
      <t>キョウヨウ</t>
    </rPh>
    <rPh sb="8" eb="11">
      <t>カイシゴ</t>
    </rPh>
    <rPh sb="13" eb="14">
      <t>ネン</t>
    </rPh>
    <rPh sb="15" eb="17">
      <t>ケイカ</t>
    </rPh>
    <rPh sb="19" eb="21">
      <t>シセツ</t>
    </rPh>
    <rPh sb="27" eb="31">
      <t>シセツシンダン</t>
    </rPh>
    <rPh sb="32" eb="33">
      <t>ヘ</t>
    </rPh>
    <rPh sb="34" eb="36">
      <t>クタイ</t>
    </rPh>
    <rPh sb="36" eb="37">
      <t>オヨ</t>
    </rPh>
    <phoneticPr fontId="4"/>
  </si>
  <si>
    <t>　平成13年度の供用開始以降について、処理場内及び中継施設における電気設備等のオーバーホール及び取替交換は実施してきているが、処理施設躯体や管渠についての更新は実施していない。
　供用開始後19年が経過した施設及び管渠の診断を時期を見て実施し、収支バランスを図りながら機器類等の計画的な更新を実施する。</t>
    <rPh sb="1" eb="3">
      <t>ヘイセイ</t>
    </rPh>
    <rPh sb="5" eb="7">
      <t>ネンド</t>
    </rPh>
    <rPh sb="8" eb="10">
      <t>キョウヨウ</t>
    </rPh>
    <rPh sb="10" eb="12">
      <t>カイシ</t>
    </rPh>
    <rPh sb="12" eb="14">
      <t>イコウ</t>
    </rPh>
    <rPh sb="19" eb="22">
      <t>ショリジョウ</t>
    </rPh>
    <rPh sb="22" eb="23">
      <t>ナイ</t>
    </rPh>
    <rPh sb="23" eb="24">
      <t>オヨ</t>
    </rPh>
    <rPh sb="25" eb="27">
      <t>チュウケイ</t>
    </rPh>
    <rPh sb="27" eb="29">
      <t>シセツ</t>
    </rPh>
    <rPh sb="33" eb="35">
      <t>デンキ</t>
    </rPh>
    <rPh sb="35" eb="37">
      <t>セツビ</t>
    </rPh>
    <rPh sb="37" eb="38">
      <t>トウ</t>
    </rPh>
    <rPh sb="46" eb="47">
      <t>オヨ</t>
    </rPh>
    <rPh sb="48" eb="50">
      <t>トリカエ</t>
    </rPh>
    <rPh sb="50" eb="52">
      <t>コウカン</t>
    </rPh>
    <rPh sb="53" eb="55">
      <t>ジッシ</t>
    </rPh>
    <rPh sb="63" eb="65">
      <t>ショリ</t>
    </rPh>
    <rPh sb="65" eb="67">
      <t>シセツ</t>
    </rPh>
    <rPh sb="67" eb="69">
      <t>クタイ</t>
    </rPh>
    <rPh sb="70" eb="72">
      <t>カンキョ</t>
    </rPh>
    <rPh sb="77" eb="79">
      <t>コウシン</t>
    </rPh>
    <rPh sb="80" eb="82">
      <t>ジッシ</t>
    </rPh>
    <rPh sb="90" eb="94">
      <t>キョウヨウカイシ</t>
    </rPh>
    <rPh sb="94" eb="95">
      <t>ゴ</t>
    </rPh>
    <rPh sb="97" eb="98">
      <t>ネン</t>
    </rPh>
    <rPh sb="99" eb="101">
      <t>ケイカ</t>
    </rPh>
    <rPh sb="103" eb="105">
      <t>シセツ</t>
    </rPh>
    <rPh sb="105" eb="106">
      <t>オヨ</t>
    </rPh>
    <rPh sb="107" eb="109">
      <t>カンキョ</t>
    </rPh>
    <rPh sb="110" eb="112">
      <t>シンダン</t>
    </rPh>
    <rPh sb="113" eb="115">
      <t>ジキ</t>
    </rPh>
    <rPh sb="116" eb="117">
      <t>ミ</t>
    </rPh>
    <rPh sb="118" eb="120">
      <t>ジッシ</t>
    </rPh>
    <rPh sb="122" eb="124">
      <t>シュウシ</t>
    </rPh>
    <rPh sb="129" eb="130">
      <t>ハカ</t>
    </rPh>
    <rPh sb="134" eb="137">
      <t>キキルイ</t>
    </rPh>
    <rPh sb="137" eb="138">
      <t>トウ</t>
    </rPh>
    <rPh sb="139" eb="142">
      <t>ケイカクテキ</t>
    </rPh>
    <rPh sb="143" eb="145">
      <t>コウシン</t>
    </rPh>
    <rPh sb="146" eb="148">
      <t>ジッシ</t>
    </rPh>
    <phoneticPr fontId="4"/>
  </si>
  <si>
    <t>　本処理地区は世帯数約50世帯、定住者約140名に対し、コロナ過以前は年間約83万人の観光客が訪れる観光地である。
　令和5年度は観光客が戻りつつあり、それに起因する汚水が本処理場における処理汚水の大半を占める処理区域である。
　そのため処理施設も観光客を見込んだ規模の施設となっており、その維持管理費を賄うため近隣市町村より高めの使用料を設定し、不足分については一般会計繰入金による運営となっている。
　今後の施設更新に向け、財源の確保及び運営費の更なる削減につながる新技術の導入について検討する。</t>
    <rPh sb="1" eb="6">
      <t>ホンショリチク</t>
    </rPh>
    <rPh sb="7" eb="10">
      <t>セタイスウ</t>
    </rPh>
    <rPh sb="10" eb="11">
      <t>ヤク</t>
    </rPh>
    <rPh sb="13" eb="15">
      <t>セタイ</t>
    </rPh>
    <rPh sb="16" eb="19">
      <t>テイジュウシャ</t>
    </rPh>
    <rPh sb="19" eb="20">
      <t>ヤク</t>
    </rPh>
    <rPh sb="23" eb="24">
      <t>メイ</t>
    </rPh>
    <rPh sb="25" eb="26">
      <t>タイ</t>
    </rPh>
    <rPh sb="31" eb="32">
      <t>カ</t>
    </rPh>
    <rPh sb="32" eb="34">
      <t>イゼン</t>
    </rPh>
    <rPh sb="35" eb="37">
      <t>ネンカン</t>
    </rPh>
    <rPh sb="37" eb="38">
      <t>ヤク</t>
    </rPh>
    <rPh sb="40" eb="42">
      <t>マンニン</t>
    </rPh>
    <rPh sb="146" eb="151">
      <t>イジカンリヒ</t>
    </rPh>
    <rPh sb="152" eb="153">
      <t>マカナ</t>
    </rPh>
    <rPh sb="156" eb="161">
      <t>キンリンシチョウソン</t>
    </rPh>
    <rPh sb="163" eb="164">
      <t>タカ</t>
    </rPh>
    <rPh sb="166" eb="169">
      <t>シヨウリョウ</t>
    </rPh>
    <rPh sb="170" eb="172">
      <t>セッテイ</t>
    </rPh>
    <rPh sb="174" eb="177">
      <t>フソクブン</t>
    </rPh>
    <rPh sb="182" eb="186">
      <t>イッパンカイケイ</t>
    </rPh>
    <rPh sb="186" eb="189">
      <t>クリイレキン</t>
    </rPh>
    <rPh sb="192" eb="194">
      <t>ウンエイ</t>
    </rPh>
    <rPh sb="203" eb="205">
      <t>コンゴ</t>
    </rPh>
    <rPh sb="206" eb="208">
      <t>シセツ</t>
    </rPh>
    <rPh sb="208" eb="210">
      <t>コウシン</t>
    </rPh>
    <rPh sb="211" eb="212">
      <t>ム</t>
    </rPh>
    <rPh sb="214" eb="216">
      <t>ザイゲン</t>
    </rPh>
    <rPh sb="217" eb="219">
      <t>カクホ</t>
    </rPh>
    <rPh sb="219" eb="220">
      <t>オヨ</t>
    </rPh>
    <rPh sb="221" eb="224">
      <t>ウンエイヒ</t>
    </rPh>
    <rPh sb="225" eb="226">
      <t>サラ</t>
    </rPh>
    <rPh sb="228" eb="230">
      <t>サクゲン</t>
    </rPh>
    <rPh sb="235" eb="238">
      <t>シンギジュツ</t>
    </rPh>
    <rPh sb="239" eb="241">
      <t>ドウニュウ</t>
    </rPh>
    <rPh sb="245" eb="247">
      <t>ケントウ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</si>
</sst>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849-46DE-9A27-1BA354DF843B}"/>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0.02</c:v>
                </c:pt>
                <c:pt idx="1">
                  <c:v>0.25</c:v>
                </c:pt>
                <c:pt idx="2">
                  <c:v>0.05</c:v>
                </c:pt>
                <c:pt idx="3">
                  <c:v>0.03</c:v>
                </c:pt>
                <c:pt idx="4">
                  <c:v>0.03</c:v>
                </c:pt>
              </c:numCache>
            </c:numRef>
          </c:val>
          <c:smooth val="0"/>
          <c:extLst>
            <c:ext xmlns:c16="http://schemas.microsoft.com/office/drawing/2014/chart" uri="{C3380CC4-5D6E-409C-BE32-E72D297353CC}">
              <c16:uniqueId val="{00000001-E849-46DE-9A27-1BA354DF843B}"/>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R&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23.5</c:v>
                </c:pt>
                <c:pt idx="1">
                  <c:v>19.2</c:v>
                </c:pt>
                <c:pt idx="2">
                  <c:v>18.62</c:v>
                </c:pt>
                <c:pt idx="3">
                  <c:v>21.26</c:v>
                </c:pt>
                <c:pt idx="4">
                  <c:v>20.63</c:v>
                </c:pt>
              </c:numCache>
            </c:numRef>
          </c:val>
          <c:extLst>
            <c:ext xmlns:c16="http://schemas.microsoft.com/office/drawing/2014/chart" uri="{C3380CC4-5D6E-409C-BE32-E72D297353CC}">
              <c16:uniqueId val="{00000000-5E1A-4954-80F0-5DA909638627}"/>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50.14</c:v>
                </c:pt>
                <c:pt idx="1">
                  <c:v>54.83</c:v>
                </c:pt>
                <c:pt idx="2">
                  <c:v>66.53</c:v>
                </c:pt>
                <c:pt idx="3">
                  <c:v>52.35</c:v>
                </c:pt>
                <c:pt idx="4">
                  <c:v>46.25</c:v>
                </c:pt>
              </c:numCache>
            </c:numRef>
          </c:val>
          <c:smooth val="0"/>
          <c:extLst>
            <c:ext xmlns:c16="http://schemas.microsoft.com/office/drawing/2014/chart" uri="{C3380CC4-5D6E-409C-BE32-E72D297353CC}">
              <c16:uniqueId val="{00000001-5E1A-4954-80F0-5DA909638627}"/>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R&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8F87-48EC-9301-9EA49B87E82E}"/>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84.98</c:v>
                </c:pt>
                <c:pt idx="1">
                  <c:v>84.7</c:v>
                </c:pt>
                <c:pt idx="2">
                  <c:v>84.67</c:v>
                </c:pt>
                <c:pt idx="3">
                  <c:v>84.39</c:v>
                </c:pt>
                <c:pt idx="4">
                  <c:v>83.96</c:v>
                </c:pt>
              </c:numCache>
            </c:numRef>
          </c:val>
          <c:smooth val="0"/>
          <c:extLst>
            <c:ext xmlns:c16="http://schemas.microsoft.com/office/drawing/2014/chart" uri="{C3380CC4-5D6E-409C-BE32-E72D297353CC}">
              <c16:uniqueId val="{00000001-8F87-48EC-9301-9EA49B87E82E}"/>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R&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76.23</c:v>
                </c:pt>
                <c:pt idx="1">
                  <c:v>75.66</c:v>
                </c:pt>
                <c:pt idx="2">
                  <c:v>73.55</c:v>
                </c:pt>
                <c:pt idx="3">
                  <c:v>74.23</c:v>
                </c:pt>
                <c:pt idx="4">
                  <c:v>74.349999999999994</c:v>
                </c:pt>
              </c:numCache>
            </c:numRef>
          </c:val>
          <c:extLst>
            <c:ext xmlns:c16="http://schemas.microsoft.com/office/drawing/2014/chart" uri="{C3380CC4-5D6E-409C-BE32-E72D297353CC}">
              <c16:uniqueId val="{00000000-94BC-4BB9-BB6B-4A1C3D05F1CD}"/>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4BC-4BB9-BB6B-4A1C3D05F1CD}"/>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R&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F74-4BCE-8F2B-B53A204EB9F6}"/>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F74-4BCE-8F2B-B53A204EB9F6}"/>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R&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BF3-4D8D-9B2C-2EF837B0513A}"/>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BF3-4D8D-9B2C-2EF837B0513A}"/>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R&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BB2-462D-A5EB-59A5E23F0E03}"/>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BB2-462D-A5EB-59A5E23F0E03}"/>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R&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3E0-4F6A-9661-455C2CBD790A}"/>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3E0-4F6A-9661-455C2CBD790A}"/>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R&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351.82</c:v>
                </c:pt>
                <c:pt idx="1">
                  <c:v>375.04</c:v>
                </c:pt>
                <c:pt idx="2">
                  <c:v>353.76</c:v>
                </c:pt>
                <c:pt idx="3">
                  <c:v>297.06</c:v>
                </c:pt>
                <c:pt idx="4">
                  <c:v>273.02999999999997</c:v>
                </c:pt>
              </c:numCache>
            </c:numRef>
          </c:val>
          <c:extLst>
            <c:ext xmlns:c16="http://schemas.microsoft.com/office/drawing/2014/chart" uri="{C3380CC4-5D6E-409C-BE32-E72D297353CC}">
              <c16:uniqueId val="{00000000-5ED7-4471-BC16-96A99435E27C}"/>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826.83</c:v>
                </c:pt>
                <c:pt idx="1">
                  <c:v>867.83</c:v>
                </c:pt>
                <c:pt idx="2">
                  <c:v>791.76</c:v>
                </c:pt>
                <c:pt idx="3">
                  <c:v>900.82</c:v>
                </c:pt>
                <c:pt idx="4">
                  <c:v>839.21</c:v>
                </c:pt>
              </c:numCache>
            </c:numRef>
          </c:val>
          <c:smooth val="0"/>
          <c:extLst>
            <c:ext xmlns:c16="http://schemas.microsoft.com/office/drawing/2014/chart" uri="{C3380CC4-5D6E-409C-BE32-E72D297353CC}">
              <c16:uniqueId val="{00000001-5ED7-4471-BC16-96A99435E27C}"/>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R&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39.42</c:v>
                </c:pt>
                <c:pt idx="1">
                  <c:v>33.909999999999997</c:v>
                </c:pt>
                <c:pt idx="2">
                  <c:v>35.270000000000003</c:v>
                </c:pt>
                <c:pt idx="3">
                  <c:v>34.67</c:v>
                </c:pt>
                <c:pt idx="4">
                  <c:v>39.54</c:v>
                </c:pt>
              </c:numCache>
            </c:numRef>
          </c:val>
          <c:extLst>
            <c:ext xmlns:c16="http://schemas.microsoft.com/office/drawing/2014/chart" uri="{C3380CC4-5D6E-409C-BE32-E72D297353CC}">
              <c16:uniqueId val="{00000000-0769-4970-9402-BAF619AFF7F4}"/>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57.31</c:v>
                </c:pt>
                <c:pt idx="1">
                  <c:v>57.08</c:v>
                </c:pt>
                <c:pt idx="2">
                  <c:v>56.26</c:v>
                </c:pt>
                <c:pt idx="3">
                  <c:v>52.94</c:v>
                </c:pt>
                <c:pt idx="4">
                  <c:v>52.05</c:v>
                </c:pt>
              </c:numCache>
            </c:numRef>
          </c:val>
          <c:smooth val="0"/>
          <c:extLst>
            <c:ext xmlns:c16="http://schemas.microsoft.com/office/drawing/2014/chart" uri="{C3380CC4-5D6E-409C-BE32-E72D297353CC}">
              <c16:uniqueId val="{00000001-0769-4970-9402-BAF619AFF7F4}"/>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R&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720.13</c:v>
                </c:pt>
                <c:pt idx="1">
                  <c:v>975.11</c:v>
                </c:pt>
                <c:pt idx="2">
                  <c:v>1006.65</c:v>
                </c:pt>
                <c:pt idx="3">
                  <c:v>964.59</c:v>
                </c:pt>
                <c:pt idx="4">
                  <c:v>751.3</c:v>
                </c:pt>
              </c:numCache>
            </c:numRef>
          </c:val>
          <c:extLst>
            <c:ext xmlns:c16="http://schemas.microsoft.com/office/drawing/2014/chart" uri="{C3380CC4-5D6E-409C-BE32-E72D297353CC}">
              <c16:uniqueId val="{00000000-ABE5-44EE-B83C-5071D435E125}"/>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273.52</c:v>
                </c:pt>
                <c:pt idx="1">
                  <c:v>274.99</c:v>
                </c:pt>
                <c:pt idx="2">
                  <c:v>282.08999999999997</c:v>
                </c:pt>
                <c:pt idx="3">
                  <c:v>303.27999999999997</c:v>
                </c:pt>
                <c:pt idx="4">
                  <c:v>301.86</c:v>
                </c:pt>
              </c:numCache>
            </c:numRef>
          </c:val>
          <c:smooth val="0"/>
          <c:extLst>
            <c:ext xmlns:c16="http://schemas.microsoft.com/office/drawing/2014/chart" uri="{C3380CC4-5D6E-409C-BE32-E72D297353CC}">
              <c16:uniqueId val="{00000001-ABE5-44EE-B83C-5071D435E125}"/>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R&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【785.10】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【49.87】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【271.15】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【56.93】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366260"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8261985"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4991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56807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topLeftCell="AF1" zoomScaleNormal="100" workbookViewId="0">
      <selection activeCell="CA66" sqref="CA66"/>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9" t="s">
        <v>0</v>
      </c>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69"/>
      <c r="BG2" s="69"/>
      <c r="BH2" s="69"/>
      <c r="BI2" s="69"/>
      <c r="BJ2" s="69"/>
      <c r="BK2" s="69"/>
      <c r="BL2" s="69"/>
      <c r="BM2" s="69"/>
      <c r="BN2" s="69"/>
      <c r="BO2" s="69"/>
      <c r="BP2" s="69"/>
      <c r="BQ2" s="69"/>
      <c r="BR2" s="69"/>
      <c r="BS2" s="69"/>
      <c r="BT2" s="69"/>
      <c r="BU2" s="69"/>
      <c r="BV2" s="69"/>
      <c r="BW2" s="69"/>
      <c r="BX2" s="69"/>
      <c r="BY2" s="69"/>
      <c r="BZ2" s="69"/>
    </row>
    <row r="3" spans="1:78" ht="9.75" customHeight="1" x14ac:dyDescent="0.2">
      <c r="A3" s="2"/>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row>
    <row r="4" spans="1:78" ht="9.75" customHeight="1" x14ac:dyDescent="0.2">
      <c r="A4" s="2"/>
      <c r="B4" s="69"/>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69"/>
      <c r="BB4" s="69"/>
      <c r="BC4" s="69"/>
      <c r="BD4" s="69"/>
      <c r="BE4" s="69"/>
      <c r="BF4" s="69"/>
      <c r="BG4" s="69"/>
      <c r="BH4" s="69"/>
      <c r="BI4" s="69"/>
      <c r="BJ4" s="69"/>
      <c r="BK4" s="69"/>
      <c r="BL4" s="69"/>
      <c r="BM4" s="69"/>
      <c r="BN4" s="69"/>
      <c r="BO4" s="69"/>
      <c r="BP4" s="69"/>
      <c r="BQ4" s="69"/>
      <c r="BR4" s="69"/>
      <c r="BS4" s="69"/>
      <c r="BT4" s="69"/>
      <c r="BU4" s="69"/>
      <c r="BV4" s="69"/>
      <c r="BW4" s="69"/>
      <c r="BX4" s="69"/>
      <c r="BY4" s="69"/>
      <c r="BZ4" s="69"/>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0" t="str">
        <f>データ!H6</f>
        <v>福島県　下郷町</v>
      </c>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9" t="s">
        <v>1</v>
      </c>
      <c r="C7" s="59"/>
      <c r="D7" s="59"/>
      <c r="E7" s="59"/>
      <c r="F7" s="59"/>
      <c r="G7" s="59"/>
      <c r="H7" s="59"/>
      <c r="I7" s="59" t="s">
        <v>2</v>
      </c>
      <c r="J7" s="59"/>
      <c r="K7" s="59"/>
      <c r="L7" s="59"/>
      <c r="M7" s="59"/>
      <c r="N7" s="59"/>
      <c r="O7" s="59"/>
      <c r="P7" s="59" t="s">
        <v>3</v>
      </c>
      <c r="Q7" s="59"/>
      <c r="R7" s="59"/>
      <c r="S7" s="59"/>
      <c r="T7" s="59"/>
      <c r="U7" s="59"/>
      <c r="V7" s="59"/>
      <c r="W7" s="59" t="s">
        <v>4</v>
      </c>
      <c r="X7" s="59"/>
      <c r="Y7" s="59"/>
      <c r="Z7" s="59"/>
      <c r="AA7" s="59"/>
      <c r="AB7" s="59"/>
      <c r="AC7" s="59"/>
      <c r="AD7" s="59" t="s">
        <v>5</v>
      </c>
      <c r="AE7" s="59"/>
      <c r="AF7" s="59"/>
      <c r="AG7" s="59"/>
      <c r="AH7" s="59"/>
      <c r="AI7" s="59"/>
      <c r="AJ7" s="59"/>
      <c r="AK7" s="3"/>
      <c r="AL7" s="59" t="s">
        <v>6</v>
      </c>
      <c r="AM7" s="59"/>
      <c r="AN7" s="59"/>
      <c r="AO7" s="59"/>
      <c r="AP7" s="59"/>
      <c r="AQ7" s="59"/>
      <c r="AR7" s="59"/>
      <c r="AS7" s="59"/>
      <c r="AT7" s="59" t="s">
        <v>7</v>
      </c>
      <c r="AU7" s="59"/>
      <c r="AV7" s="59"/>
      <c r="AW7" s="59"/>
      <c r="AX7" s="59"/>
      <c r="AY7" s="59"/>
      <c r="AZ7" s="59"/>
      <c r="BA7" s="59"/>
      <c r="BB7" s="59" t="s">
        <v>8</v>
      </c>
      <c r="BC7" s="59"/>
      <c r="BD7" s="59"/>
      <c r="BE7" s="59"/>
      <c r="BF7" s="59"/>
      <c r="BG7" s="59"/>
      <c r="BH7" s="59"/>
      <c r="BI7" s="59"/>
      <c r="BJ7" s="3"/>
      <c r="BK7" s="3"/>
      <c r="BL7" s="62" t="s">
        <v>9</v>
      </c>
      <c r="BM7" s="63"/>
      <c r="BN7" s="63"/>
      <c r="BO7" s="63"/>
      <c r="BP7" s="63"/>
      <c r="BQ7" s="63"/>
      <c r="BR7" s="63"/>
      <c r="BS7" s="63"/>
      <c r="BT7" s="63"/>
      <c r="BU7" s="63"/>
      <c r="BV7" s="63"/>
      <c r="BW7" s="63"/>
      <c r="BX7" s="63"/>
      <c r="BY7" s="64"/>
    </row>
    <row r="8" spans="1:78" ht="18.75" customHeight="1" x14ac:dyDescent="0.2">
      <c r="A8" s="2"/>
      <c r="B8" s="65" t="str">
        <f>データ!I6</f>
        <v>法非適用</v>
      </c>
      <c r="C8" s="65"/>
      <c r="D8" s="65"/>
      <c r="E8" s="65"/>
      <c r="F8" s="65"/>
      <c r="G8" s="65"/>
      <c r="H8" s="65"/>
      <c r="I8" s="65" t="str">
        <f>データ!J6</f>
        <v>下水道事業</v>
      </c>
      <c r="J8" s="65"/>
      <c r="K8" s="65"/>
      <c r="L8" s="65"/>
      <c r="M8" s="65"/>
      <c r="N8" s="65"/>
      <c r="O8" s="65"/>
      <c r="P8" s="65" t="str">
        <f>データ!K6</f>
        <v>農業集落排水</v>
      </c>
      <c r="Q8" s="65"/>
      <c r="R8" s="65"/>
      <c r="S8" s="65"/>
      <c r="T8" s="65"/>
      <c r="U8" s="65"/>
      <c r="V8" s="65"/>
      <c r="W8" s="65" t="str">
        <f>データ!L6</f>
        <v>F2</v>
      </c>
      <c r="X8" s="65"/>
      <c r="Y8" s="65"/>
      <c r="Z8" s="65"/>
      <c r="AA8" s="65"/>
      <c r="AB8" s="65"/>
      <c r="AC8" s="65"/>
      <c r="AD8" s="66" t="str">
        <f>データ!$M$6</f>
        <v>非設置</v>
      </c>
      <c r="AE8" s="66"/>
      <c r="AF8" s="66"/>
      <c r="AG8" s="66"/>
      <c r="AH8" s="66"/>
      <c r="AI8" s="66"/>
      <c r="AJ8" s="66"/>
      <c r="AK8" s="3"/>
      <c r="AL8" s="54">
        <f>データ!S6</f>
        <v>4986</v>
      </c>
      <c r="AM8" s="54"/>
      <c r="AN8" s="54"/>
      <c r="AO8" s="54"/>
      <c r="AP8" s="54"/>
      <c r="AQ8" s="54"/>
      <c r="AR8" s="54"/>
      <c r="AS8" s="54"/>
      <c r="AT8" s="53">
        <f>データ!T6</f>
        <v>317.04000000000002</v>
      </c>
      <c r="AU8" s="53"/>
      <c r="AV8" s="53"/>
      <c r="AW8" s="53"/>
      <c r="AX8" s="53"/>
      <c r="AY8" s="53"/>
      <c r="AZ8" s="53"/>
      <c r="BA8" s="53"/>
      <c r="BB8" s="53">
        <f>データ!U6</f>
        <v>15.73</v>
      </c>
      <c r="BC8" s="53"/>
      <c r="BD8" s="53"/>
      <c r="BE8" s="53"/>
      <c r="BF8" s="53"/>
      <c r="BG8" s="53"/>
      <c r="BH8" s="53"/>
      <c r="BI8" s="53"/>
      <c r="BJ8" s="3"/>
      <c r="BK8" s="3"/>
      <c r="BL8" s="67" t="s">
        <v>10</v>
      </c>
      <c r="BM8" s="68"/>
      <c r="BN8" s="57" t="s">
        <v>11</v>
      </c>
      <c r="BO8" s="57"/>
      <c r="BP8" s="57"/>
      <c r="BQ8" s="57"/>
      <c r="BR8" s="57"/>
      <c r="BS8" s="57"/>
      <c r="BT8" s="57"/>
      <c r="BU8" s="57"/>
      <c r="BV8" s="57"/>
      <c r="BW8" s="57"/>
      <c r="BX8" s="57"/>
      <c r="BY8" s="58"/>
    </row>
    <row r="9" spans="1:78" ht="18.75" customHeight="1" x14ac:dyDescent="0.2">
      <c r="A9" s="2"/>
      <c r="B9" s="59" t="s">
        <v>12</v>
      </c>
      <c r="C9" s="59"/>
      <c r="D9" s="59"/>
      <c r="E9" s="59"/>
      <c r="F9" s="59"/>
      <c r="G9" s="59"/>
      <c r="H9" s="59"/>
      <c r="I9" s="59" t="s">
        <v>13</v>
      </c>
      <c r="J9" s="59"/>
      <c r="K9" s="59"/>
      <c r="L9" s="59"/>
      <c r="M9" s="59"/>
      <c r="N9" s="59"/>
      <c r="O9" s="59"/>
      <c r="P9" s="59" t="s">
        <v>14</v>
      </c>
      <c r="Q9" s="59"/>
      <c r="R9" s="59"/>
      <c r="S9" s="59"/>
      <c r="T9" s="59"/>
      <c r="U9" s="59"/>
      <c r="V9" s="59"/>
      <c r="W9" s="59" t="s">
        <v>15</v>
      </c>
      <c r="X9" s="59"/>
      <c r="Y9" s="59"/>
      <c r="Z9" s="59"/>
      <c r="AA9" s="59"/>
      <c r="AB9" s="59"/>
      <c r="AC9" s="59"/>
      <c r="AD9" s="59" t="s">
        <v>16</v>
      </c>
      <c r="AE9" s="59"/>
      <c r="AF9" s="59"/>
      <c r="AG9" s="59"/>
      <c r="AH9" s="59"/>
      <c r="AI9" s="59"/>
      <c r="AJ9" s="59"/>
      <c r="AK9" s="3"/>
      <c r="AL9" s="59" t="s">
        <v>17</v>
      </c>
      <c r="AM9" s="59"/>
      <c r="AN9" s="59"/>
      <c r="AO9" s="59"/>
      <c r="AP9" s="59"/>
      <c r="AQ9" s="59"/>
      <c r="AR9" s="59"/>
      <c r="AS9" s="59"/>
      <c r="AT9" s="59" t="s">
        <v>18</v>
      </c>
      <c r="AU9" s="59"/>
      <c r="AV9" s="59"/>
      <c r="AW9" s="59"/>
      <c r="AX9" s="59"/>
      <c r="AY9" s="59"/>
      <c r="AZ9" s="59"/>
      <c r="BA9" s="59"/>
      <c r="BB9" s="59" t="s">
        <v>19</v>
      </c>
      <c r="BC9" s="59"/>
      <c r="BD9" s="59"/>
      <c r="BE9" s="59"/>
      <c r="BF9" s="59"/>
      <c r="BG9" s="59"/>
      <c r="BH9" s="59"/>
      <c r="BI9" s="59"/>
      <c r="BJ9" s="3"/>
      <c r="BK9" s="3"/>
      <c r="BL9" s="60" t="s">
        <v>20</v>
      </c>
      <c r="BM9" s="61"/>
      <c r="BN9" s="51" t="s">
        <v>21</v>
      </c>
      <c r="BO9" s="51"/>
      <c r="BP9" s="51"/>
      <c r="BQ9" s="51"/>
      <c r="BR9" s="51"/>
      <c r="BS9" s="51"/>
      <c r="BT9" s="51"/>
      <c r="BU9" s="51"/>
      <c r="BV9" s="51"/>
      <c r="BW9" s="51"/>
      <c r="BX9" s="51"/>
      <c r="BY9" s="52"/>
    </row>
    <row r="10" spans="1:78" ht="18.75" customHeight="1" x14ac:dyDescent="0.2">
      <c r="A10" s="2"/>
      <c r="B10" s="53" t="str">
        <f>データ!N6</f>
        <v>-</v>
      </c>
      <c r="C10" s="53"/>
      <c r="D10" s="53"/>
      <c r="E10" s="53"/>
      <c r="F10" s="53"/>
      <c r="G10" s="53"/>
      <c r="H10" s="53"/>
      <c r="I10" s="53" t="str">
        <f>データ!O6</f>
        <v>該当数値なし</v>
      </c>
      <c r="J10" s="53"/>
      <c r="K10" s="53"/>
      <c r="L10" s="53"/>
      <c r="M10" s="53"/>
      <c r="N10" s="53"/>
      <c r="O10" s="53"/>
      <c r="P10" s="53">
        <f>データ!P6</f>
        <v>2.82</v>
      </c>
      <c r="Q10" s="53"/>
      <c r="R10" s="53"/>
      <c r="S10" s="53"/>
      <c r="T10" s="53"/>
      <c r="U10" s="53"/>
      <c r="V10" s="53"/>
      <c r="W10" s="53">
        <f>データ!Q6</f>
        <v>92.23</v>
      </c>
      <c r="X10" s="53"/>
      <c r="Y10" s="53"/>
      <c r="Z10" s="53"/>
      <c r="AA10" s="53"/>
      <c r="AB10" s="53"/>
      <c r="AC10" s="53"/>
      <c r="AD10" s="54">
        <f>データ!R6</f>
        <v>5990</v>
      </c>
      <c r="AE10" s="54"/>
      <c r="AF10" s="54"/>
      <c r="AG10" s="54"/>
      <c r="AH10" s="54"/>
      <c r="AI10" s="54"/>
      <c r="AJ10" s="54"/>
      <c r="AK10" s="2"/>
      <c r="AL10" s="54">
        <f>データ!V6</f>
        <v>138</v>
      </c>
      <c r="AM10" s="54"/>
      <c r="AN10" s="54"/>
      <c r="AO10" s="54"/>
      <c r="AP10" s="54"/>
      <c r="AQ10" s="54"/>
      <c r="AR10" s="54"/>
      <c r="AS10" s="54"/>
      <c r="AT10" s="53">
        <f>データ!W6</f>
        <v>0.06</v>
      </c>
      <c r="AU10" s="53"/>
      <c r="AV10" s="53"/>
      <c r="AW10" s="53"/>
      <c r="AX10" s="53"/>
      <c r="AY10" s="53"/>
      <c r="AZ10" s="53"/>
      <c r="BA10" s="53"/>
      <c r="BB10" s="53">
        <f>データ!X6</f>
        <v>2300</v>
      </c>
      <c r="BC10" s="53"/>
      <c r="BD10" s="53"/>
      <c r="BE10" s="53"/>
      <c r="BF10" s="53"/>
      <c r="BG10" s="53"/>
      <c r="BH10" s="53"/>
      <c r="BI10" s="53"/>
      <c r="BJ10" s="2"/>
      <c r="BK10" s="2"/>
      <c r="BL10" s="55" t="s">
        <v>22</v>
      </c>
      <c r="BM10" s="56"/>
      <c r="BN10" s="44" t="s">
        <v>23</v>
      </c>
      <c r="BO10" s="44"/>
      <c r="BP10" s="44"/>
      <c r="BQ10" s="44"/>
      <c r="BR10" s="44"/>
      <c r="BS10" s="44"/>
      <c r="BT10" s="44"/>
      <c r="BU10" s="44"/>
      <c r="BV10" s="44"/>
      <c r="BW10" s="44"/>
      <c r="BX10" s="44"/>
      <c r="BY10" s="4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6" t="s">
        <v>24</v>
      </c>
      <c r="BM11" s="46"/>
      <c r="BN11" s="46"/>
      <c r="BO11" s="46"/>
      <c r="BP11" s="46"/>
      <c r="BQ11" s="46"/>
      <c r="BR11" s="46"/>
      <c r="BS11" s="46"/>
      <c r="BT11" s="46"/>
      <c r="BU11" s="46"/>
      <c r="BV11" s="46"/>
      <c r="BW11" s="46"/>
      <c r="BX11" s="46"/>
      <c r="BY11" s="46"/>
      <c r="BZ11" s="4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6"/>
      <c r="BM12" s="46"/>
      <c r="BN12" s="46"/>
      <c r="BO12" s="46"/>
      <c r="BP12" s="46"/>
      <c r="BQ12" s="46"/>
      <c r="BR12" s="46"/>
      <c r="BS12" s="46"/>
      <c r="BT12" s="46"/>
      <c r="BU12" s="46"/>
      <c r="BV12" s="46"/>
      <c r="BW12" s="46"/>
      <c r="BX12" s="46"/>
      <c r="BY12" s="46"/>
      <c r="BZ12" s="4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7"/>
      <c r="BM13" s="47"/>
      <c r="BN13" s="47"/>
      <c r="BO13" s="47"/>
      <c r="BP13" s="47"/>
      <c r="BQ13" s="47"/>
      <c r="BR13" s="47"/>
      <c r="BS13" s="47"/>
      <c r="BT13" s="47"/>
      <c r="BU13" s="47"/>
      <c r="BV13" s="47"/>
      <c r="BW13" s="47"/>
      <c r="BX13" s="47"/>
      <c r="BY13" s="47"/>
      <c r="BZ13" s="47"/>
    </row>
    <row r="14" spans="1:78" ht="13.5" customHeight="1" x14ac:dyDescent="0.2">
      <c r="A14" s="2"/>
      <c r="B14" s="48" t="s">
        <v>25</v>
      </c>
      <c r="C14" s="49"/>
      <c r="D14" s="49"/>
      <c r="E14" s="49"/>
      <c r="F14" s="49"/>
      <c r="G14" s="49"/>
      <c r="H14" s="49"/>
      <c r="I14" s="49"/>
      <c r="J14" s="49"/>
      <c r="K14" s="49"/>
      <c r="L14" s="49"/>
      <c r="M14" s="49"/>
      <c r="N14" s="49"/>
      <c r="O14" s="49"/>
      <c r="P14" s="49"/>
      <c r="Q14" s="49"/>
      <c r="R14" s="49"/>
      <c r="S14" s="49"/>
      <c r="T14" s="49"/>
      <c r="U14" s="49"/>
      <c r="V14" s="49"/>
      <c r="W14" s="49"/>
      <c r="X14" s="49"/>
      <c r="Y14" s="49"/>
      <c r="Z14" s="49"/>
      <c r="AA14" s="49"/>
      <c r="AB14" s="49"/>
      <c r="AC14" s="49"/>
      <c r="AD14" s="49"/>
      <c r="AE14" s="49"/>
      <c r="AF14" s="49"/>
      <c r="AG14" s="49"/>
      <c r="AH14" s="49"/>
      <c r="AI14" s="49"/>
      <c r="AJ14" s="49"/>
      <c r="AK14" s="49"/>
      <c r="AL14" s="49"/>
      <c r="AM14" s="49"/>
      <c r="AN14" s="49"/>
      <c r="AO14" s="49"/>
      <c r="AP14" s="49"/>
      <c r="AQ14" s="49"/>
      <c r="AR14" s="49"/>
      <c r="AS14" s="49"/>
      <c r="AT14" s="49"/>
      <c r="AU14" s="49"/>
      <c r="AV14" s="49"/>
      <c r="AW14" s="49"/>
      <c r="AX14" s="49"/>
      <c r="AY14" s="49"/>
      <c r="AZ14" s="49"/>
      <c r="BA14" s="49"/>
      <c r="BB14" s="49"/>
      <c r="BC14" s="49"/>
      <c r="BD14" s="49"/>
      <c r="BE14" s="49"/>
      <c r="BF14" s="49"/>
      <c r="BG14" s="49"/>
      <c r="BH14" s="49"/>
      <c r="BI14" s="49"/>
      <c r="BJ14" s="50"/>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117</v>
      </c>
      <c r="BM16" s="29"/>
      <c r="BN16" s="29"/>
      <c r="BO16" s="29"/>
      <c r="BP16" s="29"/>
      <c r="BQ16" s="29"/>
      <c r="BR16" s="29"/>
      <c r="BS16" s="29"/>
      <c r="BT16" s="29"/>
      <c r="BU16" s="29"/>
      <c r="BV16" s="29"/>
      <c r="BW16" s="29"/>
      <c r="BX16" s="29"/>
      <c r="BY16" s="29"/>
      <c r="BZ16" s="3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118</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119</v>
      </c>
      <c r="BM66" s="29"/>
      <c r="BN66" s="29"/>
      <c r="BO66" s="29"/>
      <c r="BP66" s="29"/>
      <c r="BQ66" s="29"/>
      <c r="BR66" s="29"/>
      <c r="BS66" s="29"/>
      <c r="BT66" s="29"/>
      <c r="BU66" s="29"/>
      <c r="BV66" s="29"/>
      <c r="BW66" s="29"/>
      <c r="BX66" s="29"/>
      <c r="BY66" s="29"/>
      <c r="BZ66" s="3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2">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x14ac:dyDescent="0.2">
      <c r="C84" s="2"/>
    </row>
    <row r="85" spans="1:78" hidden="1" x14ac:dyDescent="0.2">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2">
      <c r="B86" s="12"/>
      <c r="C86" s="12"/>
      <c r="D86" s="12"/>
      <c r="E86" s="12" t="str">
        <f>データ!AI6</f>
        <v/>
      </c>
      <c r="F86" s="12" t="s">
        <v>43</v>
      </c>
      <c r="G86" s="12" t="s">
        <v>43</v>
      </c>
      <c r="H86" s="12" t="str">
        <f>データ!BP6</f>
        <v>【785.10】</v>
      </c>
      <c r="I86" s="12" t="str">
        <f>データ!CA6</f>
        <v>【56.93】</v>
      </c>
      <c r="J86" s="12" t="str">
        <f>データ!CL6</f>
        <v>【271.15】</v>
      </c>
      <c r="K86" s="12" t="str">
        <f>データ!CW6</f>
        <v>【49.87】</v>
      </c>
      <c r="L86" s="12" t="str">
        <f>データ!DH6</f>
        <v>【87.54】</v>
      </c>
      <c r="M86" s="12" t="s">
        <v>44</v>
      </c>
      <c r="N86" s="12" t="s">
        <v>45</v>
      </c>
      <c r="O86" s="12" t="str">
        <f>データ!EO6</f>
        <v>【0.02】</v>
      </c>
    </row>
  </sheetData>
  <sheetProtection algorithmName="SHA-512" hashValue="3Zgd/8m/qu/m8DrTE7FPV94hwEfs0byZgrBYcvEJfH6Bt1OVfJVOg6wwuuogffcIgwm3VxcvdpKPJsco13DtZg==" saltValue="J+OFAFJwzOvaCAqYvvmO7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L45:BZ46"/>
    <mergeCell ref="BN9:BY9"/>
    <mergeCell ref="B10:H10"/>
    <mergeCell ref="I10:O10"/>
    <mergeCell ref="P10:V10"/>
    <mergeCell ref="W10:AC10"/>
    <mergeCell ref="AD10:AJ10"/>
    <mergeCell ref="AL10:AS10"/>
    <mergeCell ref="AT10:BA10"/>
    <mergeCell ref="BB10:BI10"/>
    <mergeCell ref="BL10:BM10"/>
    <mergeCell ref="BN10:BY10"/>
    <mergeCell ref="BL11:BZ13"/>
    <mergeCell ref="B14:BJ15"/>
    <mergeCell ref="BL14:BZ15"/>
    <mergeCell ref="BL16:BZ44"/>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2" x14ac:dyDescent="0.2"/>
  <cols>
    <col min="2" max="144" width="11.88671875" customWidth="1"/>
  </cols>
  <sheetData>
    <row r="1" spans="1:145" x14ac:dyDescent="0.2">
      <c r="A1" t="s">
        <v>46</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2">
      <c r="A2" s="14" t="s">
        <v>47</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2">
      <c r="A3" s="14" t="s">
        <v>48</v>
      </c>
      <c r="B3" s="15" t="s">
        <v>49</v>
      </c>
      <c r="C3" s="15" t="s">
        <v>50</v>
      </c>
      <c r="D3" s="15" t="s">
        <v>51</v>
      </c>
      <c r="E3" s="15" t="s">
        <v>52</v>
      </c>
      <c r="F3" s="15" t="s">
        <v>53</v>
      </c>
      <c r="G3" s="15" t="s">
        <v>54</v>
      </c>
      <c r="H3" s="72" t="s">
        <v>55</v>
      </c>
      <c r="I3" s="73"/>
      <c r="J3" s="73"/>
      <c r="K3" s="73"/>
      <c r="L3" s="73"/>
      <c r="M3" s="73"/>
      <c r="N3" s="73"/>
      <c r="O3" s="73"/>
      <c r="P3" s="73"/>
      <c r="Q3" s="73"/>
      <c r="R3" s="73"/>
      <c r="S3" s="73"/>
      <c r="T3" s="73"/>
      <c r="U3" s="73"/>
      <c r="V3" s="73"/>
      <c r="W3" s="73"/>
      <c r="X3" s="74"/>
      <c r="Y3" s="78" t="s">
        <v>56</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57</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5" x14ac:dyDescent="0.2">
      <c r="A4" s="14" t="s">
        <v>58</v>
      </c>
      <c r="B4" s="16"/>
      <c r="C4" s="16"/>
      <c r="D4" s="16"/>
      <c r="E4" s="16"/>
      <c r="F4" s="16"/>
      <c r="G4" s="16"/>
      <c r="H4" s="75"/>
      <c r="I4" s="76"/>
      <c r="J4" s="76"/>
      <c r="K4" s="76"/>
      <c r="L4" s="76"/>
      <c r="M4" s="76"/>
      <c r="N4" s="76"/>
      <c r="O4" s="76"/>
      <c r="P4" s="76"/>
      <c r="Q4" s="76"/>
      <c r="R4" s="76"/>
      <c r="S4" s="76"/>
      <c r="T4" s="76"/>
      <c r="U4" s="76"/>
      <c r="V4" s="76"/>
      <c r="W4" s="76"/>
      <c r="X4" s="77"/>
      <c r="Y4" s="71" t="s">
        <v>59</v>
      </c>
      <c r="Z4" s="71"/>
      <c r="AA4" s="71"/>
      <c r="AB4" s="71"/>
      <c r="AC4" s="71"/>
      <c r="AD4" s="71"/>
      <c r="AE4" s="71"/>
      <c r="AF4" s="71"/>
      <c r="AG4" s="71"/>
      <c r="AH4" s="71"/>
      <c r="AI4" s="71"/>
      <c r="AJ4" s="71" t="s">
        <v>60</v>
      </c>
      <c r="AK4" s="71"/>
      <c r="AL4" s="71"/>
      <c r="AM4" s="71"/>
      <c r="AN4" s="71"/>
      <c r="AO4" s="71"/>
      <c r="AP4" s="71"/>
      <c r="AQ4" s="71"/>
      <c r="AR4" s="71"/>
      <c r="AS4" s="71"/>
      <c r="AT4" s="71"/>
      <c r="AU4" s="71" t="s">
        <v>61</v>
      </c>
      <c r="AV4" s="71"/>
      <c r="AW4" s="71"/>
      <c r="AX4" s="71"/>
      <c r="AY4" s="71"/>
      <c r="AZ4" s="71"/>
      <c r="BA4" s="71"/>
      <c r="BB4" s="71"/>
      <c r="BC4" s="71"/>
      <c r="BD4" s="71"/>
      <c r="BE4" s="71"/>
      <c r="BF4" s="71" t="s">
        <v>62</v>
      </c>
      <c r="BG4" s="71"/>
      <c r="BH4" s="71"/>
      <c r="BI4" s="71"/>
      <c r="BJ4" s="71"/>
      <c r="BK4" s="71"/>
      <c r="BL4" s="71"/>
      <c r="BM4" s="71"/>
      <c r="BN4" s="71"/>
      <c r="BO4" s="71"/>
      <c r="BP4" s="71"/>
      <c r="BQ4" s="71" t="s">
        <v>63</v>
      </c>
      <c r="BR4" s="71"/>
      <c r="BS4" s="71"/>
      <c r="BT4" s="71"/>
      <c r="BU4" s="71"/>
      <c r="BV4" s="71"/>
      <c r="BW4" s="71"/>
      <c r="BX4" s="71"/>
      <c r="BY4" s="71"/>
      <c r="BZ4" s="71"/>
      <c r="CA4" s="71"/>
      <c r="CB4" s="71" t="s">
        <v>64</v>
      </c>
      <c r="CC4" s="71"/>
      <c r="CD4" s="71"/>
      <c r="CE4" s="71"/>
      <c r="CF4" s="71"/>
      <c r="CG4" s="71"/>
      <c r="CH4" s="71"/>
      <c r="CI4" s="71"/>
      <c r="CJ4" s="71"/>
      <c r="CK4" s="71"/>
      <c r="CL4" s="71"/>
      <c r="CM4" s="71" t="s">
        <v>65</v>
      </c>
      <c r="CN4" s="71"/>
      <c r="CO4" s="71"/>
      <c r="CP4" s="71"/>
      <c r="CQ4" s="71"/>
      <c r="CR4" s="71"/>
      <c r="CS4" s="71"/>
      <c r="CT4" s="71"/>
      <c r="CU4" s="71"/>
      <c r="CV4" s="71"/>
      <c r="CW4" s="71"/>
      <c r="CX4" s="71" t="s">
        <v>66</v>
      </c>
      <c r="CY4" s="71"/>
      <c r="CZ4" s="71"/>
      <c r="DA4" s="71"/>
      <c r="DB4" s="71"/>
      <c r="DC4" s="71"/>
      <c r="DD4" s="71"/>
      <c r="DE4" s="71"/>
      <c r="DF4" s="71"/>
      <c r="DG4" s="71"/>
      <c r="DH4" s="71"/>
      <c r="DI4" s="71" t="s">
        <v>67</v>
      </c>
      <c r="DJ4" s="71"/>
      <c r="DK4" s="71"/>
      <c r="DL4" s="71"/>
      <c r="DM4" s="71"/>
      <c r="DN4" s="71"/>
      <c r="DO4" s="71"/>
      <c r="DP4" s="71"/>
      <c r="DQ4" s="71"/>
      <c r="DR4" s="71"/>
      <c r="DS4" s="71"/>
      <c r="DT4" s="71" t="s">
        <v>68</v>
      </c>
      <c r="DU4" s="71"/>
      <c r="DV4" s="71"/>
      <c r="DW4" s="71"/>
      <c r="DX4" s="71"/>
      <c r="DY4" s="71"/>
      <c r="DZ4" s="71"/>
      <c r="EA4" s="71"/>
      <c r="EB4" s="71"/>
      <c r="EC4" s="71"/>
      <c r="ED4" s="71"/>
      <c r="EE4" s="71" t="s">
        <v>69</v>
      </c>
      <c r="EF4" s="71"/>
      <c r="EG4" s="71"/>
      <c r="EH4" s="71"/>
      <c r="EI4" s="71"/>
      <c r="EJ4" s="71"/>
      <c r="EK4" s="71"/>
      <c r="EL4" s="71"/>
      <c r="EM4" s="71"/>
      <c r="EN4" s="71"/>
      <c r="EO4" s="71"/>
    </row>
    <row r="5" spans="1:145" x14ac:dyDescent="0.2">
      <c r="A5" s="14" t="s">
        <v>70</v>
      </c>
      <c r="B5" s="17"/>
      <c r="C5" s="17"/>
      <c r="D5" s="17"/>
      <c r="E5" s="17"/>
      <c r="F5" s="17"/>
      <c r="G5" s="17"/>
      <c r="H5" s="18" t="s">
        <v>71</v>
      </c>
      <c r="I5" s="18" t="s">
        <v>72</v>
      </c>
      <c r="J5" s="18" t="s">
        <v>73</v>
      </c>
      <c r="K5" s="18" t="s">
        <v>74</v>
      </c>
      <c r="L5" s="18" t="s">
        <v>75</v>
      </c>
      <c r="M5" s="18" t="s">
        <v>5</v>
      </c>
      <c r="N5" s="18" t="s">
        <v>76</v>
      </c>
      <c r="O5" s="18" t="s">
        <v>77</v>
      </c>
      <c r="P5" s="18" t="s">
        <v>78</v>
      </c>
      <c r="Q5" s="18" t="s">
        <v>79</v>
      </c>
      <c r="R5" s="18" t="s">
        <v>80</v>
      </c>
      <c r="S5" s="18" t="s">
        <v>81</v>
      </c>
      <c r="T5" s="18" t="s">
        <v>82</v>
      </c>
      <c r="U5" s="18" t="s">
        <v>83</v>
      </c>
      <c r="V5" s="18" t="s">
        <v>84</v>
      </c>
      <c r="W5" s="18" t="s">
        <v>85</v>
      </c>
      <c r="X5" s="18" t="s">
        <v>86</v>
      </c>
      <c r="Y5" s="18" t="s">
        <v>87</v>
      </c>
      <c r="Z5" s="18" t="s">
        <v>88</v>
      </c>
      <c r="AA5" s="18" t="s">
        <v>89</v>
      </c>
      <c r="AB5" s="18" t="s">
        <v>90</v>
      </c>
      <c r="AC5" s="18" t="s">
        <v>91</v>
      </c>
      <c r="AD5" s="18" t="s">
        <v>92</v>
      </c>
      <c r="AE5" s="18" t="s">
        <v>93</v>
      </c>
      <c r="AF5" s="18" t="s">
        <v>94</v>
      </c>
      <c r="AG5" s="18" t="s">
        <v>95</v>
      </c>
      <c r="AH5" s="18" t="s">
        <v>96</v>
      </c>
      <c r="AI5" s="18" t="s">
        <v>31</v>
      </c>
      <c r="AJ5" s="18" t="s">
        <v>87</v>
      </c>
      <c r="AK5" s="18" t="s">
        <v>88</v>
      </c>
      <c r="AL5" s="18" t="s">
        <v>89</v>
      </c>
      <c r="AM5" s="18" t="s">
        <v>90</v>
      </c>
      <c r="AN5" s="18" t="s">
        <v>91</v>
      </c>
      <c r="AO5" s="18" t="s">
        <v>92</v>
      </c>
      <c r="AP5" s="18" t="s">
        <v>93</v>
      </c>
      <c r="AQ5" s="18" t="s">
        <v>94</v>
      </c>
      <c r="AR5" s="18" t="s">
        <v>95</v>
      </c>
      <c r="AS5" s="18" t="s">
        <v>96</v>
      </c>
      <c r="AT5" s="18" t="s">
        <v>97</v>
      </c>
      <c r="AU5" s="18" t="s">
        <v>87</v>
      </c>
      <c r="AV5" s="18" t="s">
        <v>88</v>
      </c>
      <c r="AW5" s="18" t="s">
        <v>89</v>
      </c>
      <c r="AX5" s="18" t="s">
        <v>90</v>
      </c>
      <c r="AY5" s="18" t="s">
        <v>91</v>
      </c>
      <c r="AZ5" s="18" t="s">
        <v>92</v>
      </c>
      <c r="BA5" s="18" t="s">
        <v>93</v>
      </c>
      <c r="BB5" s="18" t="s">
        <v>94</v>
      </c>
      <c r="BC5" s="18" t="s">
        <v>95</v>
      </c>
      <c r="BD5" s="18" t="s">
        <v>96</v>
      </c>
      <c r="BE5" s="18" t="s">
        <v>97</v>
      </c>
      <c r="BF5" s="18" t="s">
        <v>87</v>
      </c>
      <c r="BG5" s="18" t="s">
        <v>88</v>
      </c>
      <c r="BH5" s="18" t="s">
        <v>89</v>
      </c>
      <c r="BI5" s="18" t="s">
        <v>90</v>
      </c>
      <c r="BJ5" s="18" t="s">
        <v>91</v>
      </c>
      <c r="BK5" s="18" t="s">
        <v>92</v>
      </c>
      <c r="BL5" s="18" t="s">
        <v>93</v>
      </c>
      <c r="BM5" s="18" t="s">
        <v>94</v>
      </c>
      <c r="BN5" s="18" t="s">
        <v>95</v>
      </c>
      <c r="BO5" s="18" t="s">
        <v>96</v>
      </c>
      <c r="BP5" s="18" t="s">
        <v>97</v>
      </c>
      <c r="BQ5" s="18" t="s">
        <v>87</v>
      </c>
      <c r="BR5" s="18" t="s">
        <v>88</v>
      </c>
      <c r="BS5" s="18" t="s">
        <v>89</v>
      </c>
      <c r="BT5" s="18" t="s">
        <v>90</v>
      </c>
      <c r="BU5" s="18" t="s">
        <v>91</v>
      </c>
      <c r="BV5" s="18" t="s">
        <v>92</v>
      </c>
      <c r="BW5" s="18" t="s">
        <v>93</v>
      </c>
      <c r="BX5" s="18" t="s">
        <v>94</v>
      </c>
      <c r="BY5" s="18" t="s">
        <v>95</v>
      </c>
      <c r="BZ5" s="18" t="s">
        <v>96</v>
      </c>
      <c r="CA5" s="18" t="s">
        <v>97</v>
      </c>
      <c r="CB5" s="18" t="s">
        <v>87</v>
      </c>
      <c r="CC5" s="18" t="s">
        <v>88</v>
      </c>
      <c r="CD5" s="18" t="s">
        <v>89</v>
      </c>
      <c r="CE5" s="18" t="s">
        <v>90</v>
      </c>
      <c r="CF5" s="18" t="s">
        <v>91</v>
      </c>
      <c r="CG5" s="18" t="s">
        <v>92</v>
      </c>
      <c r="CH5" s="18" t="s">
        <v>93</v>
      </c>
      <c r="CI5" s="18" t="s">
        <v>94</v>
      </c>
      <c r="CJ5" s="18" t="s">
        <v>95</v>
      </c>
      <c r="CK5" s="18" t="s">
        <v>96</v>
      </c>
      <c r="CL5" s="18" t="s">
        <v>97</v>
      </c>
      <c r="CM5" s="18" t="s">
        <v>87</v>
      </c>
      <c r="CN5" s="18" t="s">
        <v>88</v>
      </c>
      <c r="CO5" s="18" t="s">
        <v>89</v>
      </c>
      <c r="CP5" s="18" t="s">
        <v>90</v>
      </c>
      <c r="CQ5" s="18" t="s">
        <v>91</v>
      </c>
      <c r="CR5" s="18" t="s">
        <v>92</v>
      </c>
      <c r="CS5" s="18" t="s">
        <v>93</v>
      </c>
      <c r="CT5" s="18" t="s">
        <v>94</v>
      </c>
      <c r="CU5" s="18" t="s">
        <v>95</v>
      </c>
      <c r="CV5" s="18" t="s">
        <v>96</v>
      </c>
      <c r="CW5" s="18" t="s">
        <v>97</v>
      </c>
      <c r="CX5" s="18" t="s">
        <v>87</v>
      </c>
      <c r="CY5" s="18" t="s">
        <v>88</v>
      </c>
      <c r="CZ5" s="18" t="s">
        <v>89</v>
      </c>
      <c r="DA5" s="18" t="s">
        <v>90</v>
      </c>
      <c r="DB5" s="18" t="s">
        <v>91</v>
      </c>
      <c r="DC5" s="18" t="s">
        <v>92</v>
      </c>
      <c r="DD5" s="18" t="s">
        <v>93</v>
      </c>
      <c r="DE5" s="18" t="s">
        <v>94</v>
      </c>
      <c r="DF5" s="18" t="s">
        <v>95</v>
      </c>
      <c r="DG5" s="18" t="s">
        <v>96</v>
      </c>
      <c r="DH5" s="18" t="s">
        <v>97</v>
      </c>
      <c r="DI5" s="18" t="s">
        <v>87</v>
      </c>
      <c r="DJ5" s="18" t="s">
        <v>88</v>
      </c>
      <c r="DK5" s="18" t="s">
        <v>89</v>
      </c>
      <c r="DL5" s="18" t="s">
        <v>90</v>
      </c>
      <c r="DM5" s="18" t="s">
        <v>91</v>
      </c>
      <c r="DN5" s="18" t="s">
        <v>92</v>
      </c>
      <c r="DO5" s="18" t="s">
        <v>93</v>
      </c>
      <c r="DP5" s="18" t="s">
        <v>94</v>
      </c>
      <c r="DQ5" s="18" t="s">
        <v>95</v>
      </c>
      <c r="DR5" s="18" t="s">
        <v>96</v>
      </c>
      <c r="DS5" s="18" t="s">
        <v>97</v>
      </c>
      <c r="DT5" s="18" t="s">
        <v>87</v>
      </c>
      <c r="DU5" s="18" t="s">
        <v>88</v>
      </c>
      <c r="DV5" s="18" t="s">
        <v>89</v>
      </c>
      <c r="DW5" s="18" t="s">
        <v>90</v>
      </c>
      <c r="DX5" s="18" t="s">
        <v>91</v>
      </c>
      <c r="DY5" s="18" t="s">
        <v>92</v>
      </c>
      <c r="DZ5" s="18" t="s">
        <v>93</v>
      </c>
      <c r="EA5" s="18" t="s">
        <v>94</v>
      </c>
      <c r="EB5" s="18" t="s">
        <v>95</v>
      </c>
      <c r="EC5" s="18" t="s">
        <v>96</v>
      </c>
      <c r="ED5" s="18" t="s">
        <v>97</v>
      </c>
      <c r="EE5" s="18" t="s">
        <v>87</v>
      </c>
      <c r="EF5" s="18" t="s">
        <v>88</v>
      </c>
      <c r="EG5" s="18" t="s">
        <v>89</v>
      </c>
      <c r="EH5" s="18" t="s">
        <v>90</v>
      </c>
      <c r="EI5" s="18" t="s">
        <v>91</v>
      </c>
      <c r="EJ5" s="18" t="s">
        <v>92</v>
      </c>
      <c r="EK5" s="18" t="s">
        <v>93</v>
      </c>
      <c r="EL5" s="18" t="s">
        <v>94</v>
      </c>
      <c r="EM5" s="18" t="s">
        <v>95</v>
      </c>
      <c r="EN5" s="18" t="s">
        <v>96</v>
      </c>
      <c r="EO5" s="18" t="s">
        <v>97</v>
      </c>
    </row>
    <row r="6" spans="1:145" s="22" customFormat="1" x14ac:dyDescent="0.2">
      <c r="A6" s="14" t="s">
        <v>98</v>
      </c>
      <c r="B6" s="19">
        <f>B7</f>
        <v>2023</v>
      </c>
      <c r="C6" s="19">
        <f t="shared" ref="C6:X6" si="3">C7</f>
        <v>73628</v>
      </c>
      <c r="D6" s="19">
        <f t="shared" si="3"/>
        <v>47</v>
      </c>
      <c r="E6" s="19">
        <f t="shared" si="3"/>
        <v>17</v>
      </c>
      <c r="F6" s="19">
        <f t="shared" si="3"/>
        <v>5</v>
      </c>
      <c r="G6" s="19">
        <f t="shared" si="3"/>
        <v>0</v>
      </c>
      <c r="H6" s="19" t="str">
        <f t="shared" si="3"/>
        <v>福島県　下郷町</v>
      </c>
      <c r="I6" s="19" t="str">
        <f t="shared" si="3"/>
        <v>法非適用</v>
      </c>
      <c r="J6" s="19" t="str">
        <f t="shared" si="3"/>
        <v>下水道事業</v>
      </c>
      <c r="K6" s="19" t="str">
        <f t="shared" si="3"/>
        <v>農業集落排水</v>
      </c>
      <c r="L6" s="19" t="str">
        <f t="shared" si="3"/>
        <v>F2</v>
      </c>
      <c r="M6" s="19" t="str">
        <f t="shared" si="3"/>
        <v>非設置</v>
      </c>
      <c r="N6" s="20" t="str">
        <f t="shared" si="3"/>
        <v>-</v>
      </c>
      <c r="O6" s="20" t="str">
        <f t="shared" si="3"/>
        <v>該当数値なし</v>
      </c>
      <c r="P6" s="20">
        <f t="shared" si="3"/>
        <v>2.82</v>
      </c>
      <c r="Q6" s="20">
        <f t="shared" si="3"/>
        <v>92.23</v>
      </c>
      <c r="R6" s="20">
        <f t="shared" si="3"/>
        <v>5990</v>
      </c>
      <c r="S6" s="20">
        <f t="shared" si="3"/>
        <v>4986</v>
      </c>
      <c r="T6" s="20">
        <f t="shared" si="3"/>
        <v>317.04000000000002</v>
      </c>
      <c r="U6" s="20">
        <f t="shared" si="3"/>
        <v>15.73</v>
      </c>
      <c r="V6" s="20">
        <f t="shared" si="3"/>
        <v>138</v>
      </c>
      <c r="W6" s="20">
        <f t="shared" si="3"/>
        <v>0.06</v>
      </c>
      <c r="X6" s="20">
        <f t="shared" si="3"/>
        <v>2300</v>
      </c>
      <c r="Y6" s="21">
        <f>IF(Y7="",NA(),Y7)</f>
        <v>76.23</v>
      </c>
      <c r="Z6" s="21">
        <f t="shared" ref="Z6:AH6" si="4">IF(Z7="",NA(),Z7)</f>
        <v>75.66</v>
      </c>
      <c r="AA6" s="21">
        <f t="shared" si="4"/>
        <v>73.55</v>
      </c>
      <c r="AB6" s="21">
        <f t="shared" si="4"/>
        <v>74.23</v>
      </c>
      <c r="AC6" s="21">
        <f t="shared" si="4"/>
        <v>74.349999999999994</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1">
        <f>IF(BF7="",NA(),BF7)</f>
        <v>351.82</v>
      </c>
      <c r="BG6" s="21">
        <f t="shared" ref="BG6:BO6" si="7">IF(BG7="",NA(),BG7)</f>
        <v>375.04</v>
      </c>
      <c r="BH6" s="21">
        <f t="shared" si="7"/>
        <v>353.76</v>
      </c>
      <c r="BI6" s="21">
        <f t="shared" si="7"/>
        <v>297.06</v>
      </c>
      <c r="BJ6" s="21">
        <f t="shared" si="7"/>
        <v>273.02999999999997</v>
      </c>
      <c r="BK6" s="21">
        <f t="shared" si="7"/>
        <v>826.83</v>
      </c>
      <c r="BL6" s="21">
        <f t="shared" si="7"/>
        <v>867.83</v>
      </c>
      <c r="BM6" s="21">
        <f t="shared" si="7"/>
        <v>791.76</v>
      </c>
      <c r="BN6" s="21">
        <f t="shared" si="7"/>
        <v>900.82</v>
      </c>
      <c r="BO6" s="21">
        <f t="shared" si="7"/>
        <v>839.21</v>
      </c>
      <c r="BP6" s="20" t="str">
        <f>IF(BP7="","",IF(BP7="-","【-】","【"&amp;SUBSTITUTE(TEXT(BP7,"#,##0.00"),"-","△")&amp;"】"))</f>
        <v>【785.10】</v>
      </c>
      <c r="BQ6" s="21">
        <f>IF(BQ7="",NA(),BQ7)</f>
        <v>39.42</v>
      </c>
      <c r="BR6" s="21">
        <f t="shared" ref="BR6:BZ6" si="8">IF(BR7="",NA(),BR7)</f>
        <v>33.909999999999997</v>
      </c>
      <c r="BS6" s="21">
        <f t="shared" si="8"/>
        <v>35.270000000000003</v>
      </c>
      <c r="BT6" s="21">
        <f t="shared" si="8"/>
        <v>34.67</v>
      </c>
      <c r="BU6" s="21">
        <f t="shared" si="8"/>
        <v>39.54</v>
      </c>
      <c r="BV6" s="21">
        <f t="shared" si="8"/>
        <v>57.31</v>
      </c>
      <c r="BW6" s="21">
        <f t="shared" si="8"/>
        <v>57.08</v>
      </c>
      <c r="BX6" s="21">
        <f t="shared" si="8"/>
        <v>56.26</v>
      </c>
      <c r="BY6" s="21">
        <f t="shared" si="8"/>
        <v>52.94</v>
      </c>
      <c r="BZ6" s="21">
        <f t="shared" si="8"/>
        <v>52.05</v>
      </c>
      <c r="CA6" s="20" t="str">
        <f>IF(CA7="","",IF(CA7="-","【-】","【"&amp;SUBSTITUTE(TEXT(CA7,"#,##0.00"),"-","△")&amp;"】"))</f>
        <v>【56.93】</v>
      </c>
      <c r="CB6" s="21">
        <f>IF(CB7="",NA(),CB7)</f>
        <v>720.13</v>
      </c>
      <c r="CC6" s="21">
        <f t="shared" ref="CC6:CK6" si="9">IF(CC7="",NA(),CC7)</f>
        <v>975.11</v>
      </c>
      <c r="CD6" s="21">
        <f t="shared" si="9"/>
        <v>1006.65</v>
      </c>
      <c r="CE6" s="21">
        <f t="shared" si="9"/>
        <v>964.59</v>
      </c>
      <c r="CF6" s="21">
        <f t="shared" si="9"/>
        <v>751.3</v>
      </c>
      <c r="CG6" s="21">
        <f t="shared" si="9"/>
        <v>273.52</v>
      </c>
      <c r="CH6" s="21">
        <f t="shared" si="9"/>
        <v>274.99</v>
      </c>
      <c r="CI6" s="21">
        <f t="shared" si="9"/>
        <v>282.08999999999997</v>
      </c>
      <c r="CJ6" s="21">
        <f t="shared" si="9"/>
        <v>303.27999999999997</v>
      </c>
      <c r="CK6" s="21">
        <f t="shared" si="9"/>
        <v>301.86</v>
      </c>
      <c r="CL6" s="20" t="str">
        <f>IF(CL7="","",IF(CL7="-","【-】","【"&amp;SUBSTITUTE(TEXT(CL7,"#,##0.00"),"-","△")&amp;"】"))</f>
        <v>【271.15】</v>
      </c>
      <c r="CM6" s="21">
        <f>IF(CM7="",NA(),CM7)</f>
        <v>23.5</v>
      </c>
      <c r="CN6" s="21">
        <f t="shared" ref="CN6:CV6" si="10">IF(CN7="",NA(),CN7)</f>
        <v>19.2</v>
      </c>
      <c r="CO6" s="21">
        <f t="shared" si="10"/>
        <v>18.62</v>
      </c>
      <c r="CP6" s="21">
        <f t="shared" si="10"/>
        <v>21.26</v>
      </c>
      <c r="CQ6" s="21">
        <f t="shared" si="10"/>
        <v>20.63</v>
      </c>
      <c r="CR6" s="21">
        <f t="shared" si="10"/>
        <v>50.14</v>
      </c>
      <c r="CS6" s="21">
        <f t="shared" si="10"/>
        <v>54.83</v>
      </c>
      <c r="CT6" s="21">
        <f t="shared" si="10"/>
        <v>66.53</v>
      </c>
      <c r="CU6" s="21">
        <f t="shared" si="10"/>
        <v>52.35</v>
      </c>
      <c r="CV6" s="21">
        <f t="shared" si="10"/>
        <v>46.25</v>
      </c>
      <c r="CW6" s="20" t="str">
        <f>IF(CW7="","",IF(CW7="-","【-】","【"&amp;SUBSTITUTE(TEXT(CW7,"#,##0.00"),"-","△")&amp;"】"))</f>
        <v>【49.87】</v>
      </c>
      <c r="CX6" s="21">
        <f>IF(CX7="",NA(),CX7)</f>
        <v>100</v>
      </c>
      <c r="CY6" s="21">
        <f t="shared" ref="CY6:DG6" si="11">IF(CY7="",NA(),CY7)</f>
        <v>100</v>
      </c>
      <c r="CZ6" s="21">
        <f t="shared" si="11"/>
        <v>100</v>
      </c>
      <c r="DA6" s="21">
        <f t="shared" si="11"/>
        <v>100</v>
      </c>
      <c r="DB6" s="21">
        <f t="shared" si="11"/>
        <v>100</v>
      </c>
      <c r="DC6" s="21">
        <f t="shared" si="11"/>
        <v>84.98</v>
      </c>
      <c r="DD6" s="21">
        <f t="shared" si="11"/>
        <v>84.7</v>
      </c>
      <c r="DE6" s="21">
        <f t="shared" si="11"/>
        <v>84.67</v>
      </c>
      <c r="DF6" s="21">
        <f t="shared" si="11"/>
        <v>84.39</v>
      </c>
      <c r="DG6" s="21">
        <f t="shared" si="11"/>
        <v>83.96</v>
      </c>
      <c r="DH6" s="20" t="str">
        <f>IF(DH7="","",IF(DH7="-","【-】","【"&amp;SUBSTITUTE(TEXT(DH7,"#,##0.00"),"-","△")&amp;"】"))</f>
        <v>【87.54】</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0.02</v>
      </c>
      <c r="EK6" s="21">
        <f t="shared" si="14"/>
        <v>0.25</v>
      </c>
      <c r="EL6" s="21">
        <f t="shared" si="14"/>
        <v>0.05</v>
      </c>
      <c r="EM6" s="21">
        <f t="shared" si="14"/>
        <v>0.03</v>
      </c>
      <c r="EN6" s="21">
        <f t="shared" si="14"/>
        <v>0.03</v>
      </c>
      <c r="EO6" s="20" t="str">
        <f>IF(EO7="","",IF(EO7="-","【-】","【"&amp;SUBSTITUTE(TEXT(EO7,"#,##0.00"),"-","△")&amp;"】"))</f>
        <v>【0.02】</v>
      </c>
    </row>
    <row r="7" spans="1:145" s="22" customFormat="1" x14ac:dyDescent="0.2">
      <c r="A7" s="14"/>
      <c r="B7" s="23">
        <v>2023</v>
      </c>
      <c r="C7" s="23">
        <v>73628</v>
      </c>
      <c r="D7" s="23">
        <v>47</v>
      </c>
      <c r="E7" s="23">
        <v>17</v>
      </c>
      <c r="F7" s="23">
        <v>5</v>
      </c>
      <c r="G7" s="23">
        <v>0</v>
      </c>
      <c r="H7" s="23" t="s">
        <v>99</v>
      </c>
      <c r="I7" s="23" t="s">
        <v>100</v>
      </c>
      <c r="J7" s="23" t="s">
        <v>101</v>
      </c>
      <c r="K7" s="23" t="s">
        <v>102</v>
      </c>
      <c r="L7" s="23" t="s">
        <v>103</v>
      </c>
      <c r="M7" s="23" t="s">
        <v>104</v>
      </c>
      <c r="N7" s="24" t="s">
        <v>105</v>
      </c>
      <c r="O7" s="24" t="s">
        <v>106</v>
      </c>
      <c r="P7" s="24">
        <v>2.82</v>
      </c>
      <c r="Q7" s="24">
        <v>92.23</v>
      </c>
      <c r="R7" s="24">
        <v>5990</v>
      </c>
      <c r="S7" s="24">
        <v>4986</v>
      </c>
      <c r="T7" s="24">
        <v>317.04000000000002</v>
      </c>
      <c r="U7" s="24">
        <v>15.73</v>
      </c>
      <c r="V7" s="24">
        <v>138</v>
      </c>
      <c r="W7" s="24">
        <v>0.06</v>
      </c>
      <c r="X7" s="24">
        <v>2300</v>
      </c>
      <c r="Y7" s="24">
        <v>76.23</v>
      </c>
      <c r="Z7" s="24">
        <v>75.66</v>
      </c>
      <c r="AA7" s="24">
        <v>73.55</v>
      </c>
      <c r="AB7" s="24">
        <v>74.23</v>
      </c>
      <c r="AC7" s="24">
        <v>74.349999999999994</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351.82</v>
      </c>
      <c r="BG7" s="24">
        <v>375.04</v>
      </c>
      <c r="BH7" s="24">
        <v>353.76</v>
      </c>
      <c r="BI7" s="24">
        <v>297.06</v>
      </c>
      <c r="BJ7" s="24">
        <v>273.02999999999997</v>
      </c>
      <c r="BK7" s="24">
        <v>826.83</v>
      </c>
      <c r="BL7" s="24">
        <v>867.83</v>
      </c>
      <c r="BM7" s="24">
        <v>791.76</v>
      </c>
      <c r="BN7" s="24">
        <v>900.82</v>
      </c>
      <c r="BO7" s="24">
        <v>839.21</v>
      </c>
      <c r="BP7" s="24">
        <v>785.1</v>
      </c>
      <c r="BQ7" s="24">
        <v>39.42</v>
      </c>
      <c r="BR7" s="24">
        <v>33.909999999999997</v>
      </c>
      <c r="BS7" s="24">
        <v>35.270000000000003</v>
      </c>
      <c r="BT7" s="24">
        <v>34.67</v>
      </c>
      <c r="BU7" s="24">
        <v>39.54</v>
      </c>
      <c r="BV7" s="24">
        <v>57.31</v>
      </c>
      <c r="BW7" s="24">
        <v>57.08</v>
      </c>
      <c r="BX7" s="24">
        <v>56.26</v>
      </c>
      <c r="BY7" s="24">
        <v>52.94</v>
      </c>
      <c r="BZ7" s="24">
        <v>52.05</v>
      </c>
      <c r="CA7" s="24">
        <v>56.93</v>
      </c>
      <c r="CB7" s="24">
        <v>720.13</v>
      </c>
      <c r="CC7" s="24">
        <v>975.11</v>
      </c>
      <c r="CD7" s="24">
        <v>1006.65</v>
      </c>
      <c r="CE7" s="24">
        <v>964.59</v>
      </c>
      <c r="CF7" s="24">
        <v>751.3</v>
      </c>
      <c r="CG7" s="24">
        <v>273.52</v>
      </c>
      <c r="CH7" s="24">
        <v>274.99</v>
      </c>
      <c r="CI7" s="24">
        <v>282.08999999999997</v>
      </c>
      <c r="CJ7" s="24">
        <v>303.27999999999997</v>
      </c>
      <c r="CK7" s="24">
        <v>301.86</v>
      </c>
      <c r="CL7" s="24">
        <v>271.14999999999998</v>
      </c>
      <c r="CM7" s="24">
        <v>23.5</v>
      </c>
      <c r="CN7" s="24">
        <v>19.2</v>
      </c>
      <c r="CO7" s="24">
        <v>18.62</v>
      </c>
      <c r="CP7" s="24">
        <v>21.26</v>
      </c>
      <c r="CQ7" s="24">
        <v>20.63</v>
      </c>
      <c r="CR7" s="24">
        <v>50.14</v>
      </c>
      <c r="CS7" s="24">
        <v>54.83</v>
      </c>
      <c r="CT7" s="24">
        <v>66.53</v>
      </c>
      <c r="CU7" s="24">
        <v>52.35</v>
      </c>
      <c r="CV7" s="24">
        <v>46.25</v>
      </c>
      <c r="CW7" s="24">
        <v>49.87</v>
      </c>
      <c r="CX7" s="24">
        <v>100</v>
      </c>
      <c r="CY7" s="24">
        <v>100</v>
      </c>
      <c r="CZ7" s="24">
        <v>100</v>
      </c>
      <c r="DA7" s="24">
        <v>100</v>
      </c>
      <c r="DB7" s="24">
        <v>100</v>
      </c>
      <c r="DC7" s="24">
        <v>84.98</v>
      </c>
      <c r="DD7" s="24">
        <v>84.7</v>
      </c>
      <c r="DE7" s="24">
        <v>84.67</v>
      </c>
      <c r="DF7" s="24">
        <v>84.39</v>
      </c>
      <c r="DG7" s="24">
        <v>83.96</v>
      </c>
      <c r="DH7" s="24">
        <v>87.54</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0.02</v>
      </c>
      <c r="EK7" s="24">
        <v>0.25</v>
      </c>
      <c r="EL7" s="24">
        <v>0.05</v>
      </c>
      <c r="EM7" s="24">
        <v>0.03</v>
      </c>
      <c r="EN7" s="24">
        <v>0.03</v>
      </c>
      <c r="EO7" s="24">
        <v>0.02</v>
      </c>
    </row>
    <row r="8" spans="1:145"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2">
      <c r="A9" s="26"/>
      <c r="B9" s="26" t="s">
        <v>107</v>
      </c>
      <c r="C9" s="26" t="s">
        <v>108</v>
      </c>
      <c r="D9" s="26" t="s">
        <v>109</v>
      </c>
      <c r="E9" s="26" t="s">
        <v>110</v>
      </c>
      <c r="F9" s="26" t="s">
        <v>111</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2">
      <c r="A10" s="26" t="s">
        <v>49</v>
      </c>
      <c r="B10" s="27">
        <f>DATEVALUE($B7-B11&amp;"/1/"&amp;B12)</f>
        <v>36892</v>
      </c>
      <c r="C10" s="27">
        <f t="shared" ref="C10:F10" si="15">DATEVALUE($B7-C11&amp;"/1/"&amp;C12)</f>
        <v>37257</v>
      </c>
      <c r="D10" s="27">
        <f t="shared" si="15"/>
        <v>37623</v>
      </c>
      <c r="E10" s="27">
        <f t="shared" si="15"/>
        <v>37989</v>
      </c>
      <c r="F10" s="27">
        <f t="shared" si="15"/>
        <v>38356</v>
      </c>
    </row>
    <row r="11" spans="1:145" x14ac:dyDescent="0.2">
      <c r="B11">
        <v>22</v>
      </c>
      <c r="C11">
        <v>21</v>
      </c>
      <c r="D11">
        <v>20</v>
      </c>
      <c r="E11">
        <v>19</v>
      </c>
      <c r="F11">
        <v>18</v>
      </c>
      <c r="G11" t="s">
        <v>112</v>
      </c>
    </row>
    <row r="12" spans="1:145" x14ac:dyDescent="0.2">
      <c r="B12">
        <v>1</v>
      </c>
      <c r="C12">
        <v>1</v>
      </c>
      <c r="D12">
        <v>2</v>
      </c>
      <c r="E12">
        <v>3</v>
      </c>
      <c r="F12">
        <v>4</v>
      </c>
      <c r="G12" t="s">
        <v>113</v>
      </c>
    </row>
    <row r="13" spans="1:145" x14ac:dyDescent="0.2">
      <c r="B13" t="s">
        <v>114</v>
      </c>
      <c r="C13" t="s">
        <v>115</v>
      </c>
      <c r="D13" t="s">
        <v>115</v>
      </c>
      <c r="E13" t="s">
        <v>115</v>
      </c>
      <c r="F13" t="s">
        <v>115</v>
      </c>
      <c r="G13" t="s">
        <v>116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児山祐記</cp:lastModifiedBy>
  <cp:lastPrinted>2025-02-18T10:51:21Z</cp:lastPrinted>
  <dcterms:created xsi:type="dcterms:W3CDTF">2025-01-24T07:33:22Z</dcterms:created>
  <dcterms:modified xsi:type="dcterms:W3CDTF">2025-02-18T10:51:22Z</dcterms:modified>
  <cp:category/>
</cp:coreProperties>
</file>