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6\"/>
    </mc:Choice>
  </mc:AlternateContent>
  <xr:revisionPtr revIDLastSave="0" documentId="13_ncr:1_{57486D90-2D62-4F6D-A4B8-BC79A32EE25C}" xr6:coauthVersionLast="45" xr6:coauthVersionMax="45" xr10:uidLastSave="{00000000-0000-0000-0000-000000000000}"/>
  <workbookProtection workbookAlgorithmName="SHA-512" workbookHashValue="wKvkV0Rd0pnEk2imkcNASX1hq/2lM5NOmoGwv2/3g3ORCx3U+O5J30n65G1SdO9HEsCVDprJ4T5MSidF0mq/kQ==" workbookSaltValue="bjvdQ6iyn8YXboAAF6Jyw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L10" i="4"/>
  <c r="I10"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<sst xmlns="http://schemas.openxmlformats.org/spreadsheetml/2006/main" count="236" uniqueCount="120">
  <si>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</si>
  <si>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</si>
  <si>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</si>
  <si>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</si>
  <si>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</si>
  <si>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</si>
  <si>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</si>
  <si>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</si>
  <si>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</si>
  <si>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</si>
  <si>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</si>
  <si>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</si>
  <si>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</si>
  <si>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</si>
  <si>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</si>
  <si>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</si>
  <si>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</si>
  <si>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</si>
  <si>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</si>
  <si>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</si>
  <si>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</si>
  <si>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</si>
  <si>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</si>
  <si>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</si>
  <si>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</si>
  <si>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</si>
  <si>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</si>
  <si>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</si>
  <si>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</si>
  <si>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</si>
  <si>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</si>
  <si>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</si>
  <si>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</si>
  <si>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</si>
  <si>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</si>
  <si>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</si>
  <si>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</si>
  <si>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</si>
  <si>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</si>
  <si>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</si>
  <si>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</si>
  <si>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</si>
  <si>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</si>
  <si>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</si>
  <si>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</si>
  <si>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</si>
  <si>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</si>
  <si>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</si>
  <si>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</si>
  <si>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</si>
  <si>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</si>
  <si>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</si>
  <si>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</si>
  <si>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</si>
  <si>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</si>
  <si>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</si>
  <si>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</si>
  <si>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</si>
  <si>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</si>
  <si>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</si>
  <si>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</si>
  <si>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</si>
  <si>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</si>
  <si>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</si>
  <si>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</si>
  <si>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</si>
  <si>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</si>
  <si>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</si>
  <si>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</si>
  <si>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</si>
  <si>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</si>
  <si>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</si>
  <si>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</si>
  <si>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</si>
  <si>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</si>
  <si>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</si>
  <si>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</si>
  <si>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</si>
  <si>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</si>
  <si>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</si>
  <si>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</si>
  <si>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</si>
  <si>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</si>
  <si>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</si>
  <si>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</si>
  <si>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</si>
  <si>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</si>
  <si>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</si>
  <si>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</si>
  <si>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</si>
  <si>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</si>
  <si>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</si>
  <si>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</si>
  <si>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</si>
  <si>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</si>
  <si>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</si>
  <si>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</si>
  <si>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</si>
  <si>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</si>
  <si>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</si>
  <si>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</si>
  <si>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</si>
  <si>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</si>
  <si>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</si>
  <si>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</si>
  <si>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</si>
  <si>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</si>
  <si>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</si>
  <si>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</si>
  <si>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</si>
  <si>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</si>
  <si>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</si>
  <si>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</si>
  <si>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</si>
  <si>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</si>
  <si>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</si>
  <si>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</si>
  <si>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現状の経営状態は良好といえるが、規模が小さく設備更新や修繕費用を料金収入で捻出することは非常に困難と判断します。
　将来的に、施設や管路の更新時期が訪れることになりますが、一般会計繰入金に頼らざるを得ない状況になることが予想されます。可能な限り料金収入で対応できるよう長期的な計画策定が必要であり、料金の見直しも課題であります。</t>
  </si>
  <si>
    <t>　①収益的収支比率は１００％を上回り、前年度と比較し大きく改善しています。営業収益に大きな変動はありませんでしたが、事業規模が小さいため一般会計繰入金に依存している部分が大きく、収支の均衡について検討する必要があります。
　⑤経費回収率は平均より低く回収率は１００％を下回っております。当該施設は規模が極めて小さいことから料金収入が少なく、一般会計繰入金で補填している状況です。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検討する必要があります。
　平成３年に建設されており、設備の更新も必要になることから料金の見直しを視野に入れ、長期的な計画策定が課題です。</t>
    <rPh sb="15" eb="16">
      <t>ウエ</t>
    </rPh>
    <rPh sb="19" eb="22">
      <t>ゼンネンド</t>
    </rPh>
    <rPh sb="23" eb="25">
      <t>ヒカク</t>
    </rPh>
    <rPh sb="26" eb="27">
      <t>オオ</t>
    </rPh>
    <rPh sb="29" eb="31">
      <t>カイゼン</t>
    </rPh>
    <rPh sb="37" eb="41">
      <t>エイギョウシュウエキ</t>
    </rPh>
    <rPh sb="42" eb="43">
      <t>オオ</t>
    </rPh>
    <rPh sb="45" eb="47">
      <t>ヘンドウ</t>
    </rPh>
    <rPh sb="58" eb="60">
      <t>ジギョウ</t>
    </rPh>
    <rPh sb="60" eb="62">
      <t>キボ</t>
    </rPh>
    <rPh sb="63" eb="64">
      <t>チイ</t>
    </rPh>
    <rPh sb="68" eb="70">
      <t>イッパン</t>
    </rPh>
    <rPh sb="70" eb="72">
      <t>カイケイ</t>
    </rPh>
    <rPh sb="72" eb="74">
      <t>クリイレ</t>
    </rPh>
    <rPh sb="74" eb="75">
      <t>キン</t>
    </rPh>
    <rPh sb="76" eb="78">
      <t>イゾン</t>
    </rPh>
    <rPh sb="82" eb="84">
      <t>ブブン</t>
    </rPh>
    <rPh sb="85" eb="86">
      <t>オオ</t>
    </rPh>
    <rPh sb="89" eb="91">
      <t>シュウシ</t>
    </rPh>
    <rPh sb="92" eb="94">
      <t>キンコウ</t>
    </rPh>
    <rPh sb="98" eb="100">
      <t>ケントウ</t>
    </rPh>
    <rPh sb="102" eb="104">
      <t>ヒツヨウ</t>
    </rPh>
    <rPh sb="120" eb="122">
      <t>ヘイキン</t>
    </rPh>
    <rPh sb="124" eb="125">
      <t>ヒク</t>
    </rPh>
    <rPh sb="126" eb="129">
      <t>カイシュウリツ</t>
    </rPh>
    <rPh sb="135" eb="137">
      <t>シタマワ</t>
    </rPh>
    <rPh sb="144" eb="148">
      <t>トウガイシセツ</t>
    </rPh>
    <rPh sb="171" eb="175">
      <t>イッパンカイケイ</t>
    </rPh>
    <rPh sb="175" eb="178">
      <t>クリイレキン</t>
    </rPh>
    <rPh sb="179" eb="181">
      <t>ホテン</t>
    </rPh>
    <rPh sb="185" eb="187">
      <t>ジョウキョウ</t>
    </rPh>
    <rPh sb="324" eb="326">
      <t>ヘイセイ</t>
    </rPh>
    <phoneticPr fontId="4"/>
  </si>
  <si>
    <t>　平成３年に排水施設が建設され、管路については、耐用年数を超えないため当面の間は支障をきたすことはないと考えます。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</si>
</sst>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9-4BF2-8AC9-232729AACAA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399-4BF2-8AC9-232729AACAA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18.52</c:v>
                </c:pt>
                <c:pt idx="1">
                  <c:v>22.22</c:v>
                </c:pt>
                <c:pt idx="2">
                  <c:v>18.52</c:v>
                </c:pt>
                <c:pt idx="3">
                  <c:v>18.52</c:v>
                </c:pt>
                <c:pt idx="4">
                  <c:v>18.52</c:v>
                </c:pt>
              </c:numCache>
            </c:numRef>
          </c:val>
          <c:extLst>
            <c:ext xmlns:c16="http://schemas.microsoft.com/office/drawing/2014/chart" uri="{C3380CC4-5D6E-409C-BE32-E72D297353CC}">
              <c16:uniqueId val="{00000000-E4AF-43C5-AB51-FE2C2E8317B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E4AF-43C5-AB51-FE2C2E8317B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97.78</c:v>
                </c:pt>
                <c:pt idx="2">
                  <c:v>100</c:v>
                </c:pt>
                <c:pt idx="3">
                  <c:v>100</c:v>
                </c:pt>
                <c:pt idx="4">
                  <c:v>100</c:v>
                </c:pt>
              </c:numCache>
            </c:numRef>
          </c:val>
          <c:extLst>
            <c:ext xmlns:c16="http://schemas.microsoft.com/office/drawing/2014/chart" uri="{C3380CC4-5D6E-409C-BE32-E72D297353CC}">
              <c16:uniqueId val="{00000000-8D32-4A50-B154-EC4CD598CD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8D32-4A50-B154-EC4CD598CD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149.30000000000001</c:v>
                </c:pt>
                <c:pt idx="1">
                  <c:v>98.32</c:v>
                </c:pt>
                <c:pt idx="2">
                  <c:v>80.03</c:v>
                </c:pt>
                <c:pt idx="3">
                  <c:v>63.34</c:v>
                </c:pt>
                <c:pt idx="4">
                  <c:v>100.12</c:v>
                </c:pt>
              </c:numCache>
            </c:numRef>
          </c:val>
          <c:extLst>
            <c:ext xmlns:c16="http://schemas.microsoft.com/office/drawing/2014/chart" uri="{C3380CC4-5D6E-409C-BE32-E72D297353CC}">
              <c16:uniqueId val="{00000000-75A6-4597-803F-43632766D6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A6-4597-803F-43632766D6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4A-4A32-9482-590723BA67D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4A-4A32-9482-590723BA67D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2F-4421-9B8F-E5FF346CD96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2F-4421-9B8F-E5FF346CD96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CC-49A0-8CF4-554DD9FBC4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CC-49A0-8CF4-554DD9FBC4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5-46DB-AB99-2D5070F4C6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5-46DB-AB99-2D5070F4C6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C-472D-A454-79AFB521E2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461C-472D-A454-79AFB521E2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54.7</c:v>
                </c:pt>
                <c:pt idx="1">
                  <c:v>45.77</c:v>
                </c:pt>
                <c:pt idx="2">
                  <c:v>53.56</c:v>
                </c:pt>
                <c:pt idx="3">
                  <c:v>49.52</c:v>
                </c:pt>
                <c:pt idx="4">
                  <c:v>22.73</c:v>
                </c:pt>
              </c:numCache>
            </c:numRef>
          </c:val>
          <c:extLst>
            <c:ext xmlns:c16="http://schemas.microsoft.com/office/drawing/2014/chart" uri="{C3380CC4-5D6E-409C-BE32-E72D297353CC}">
              <c16:uniqueId val="{00000000-A550-473D-BA51-B786E078D3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A550-473D-BA51-B786E078D3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630.77</c:v>
                </c:pt>
                <c:pt idx="1">
                  <c:v>627</c:v>
                </c:pt>
                <c:pt idx="2">
                  <c:v>590.59</c:v>
                </c:pt>
                <c:pt idx="3">
                  <c:v>697.1</c:v>
                </c:pt>
                <c:pt idx="4">
                  <c:v>1316.15</c:v>
                </c:pt>
              </c:numCache>
            </c:numRef>
          </c:val>
          <c:extLst>
            <c:ext xmlns:c16="http://schemas.microsoft.com/office/drawing/2014/chart" uri="{C3380CC4-5D6E-409C-BE32-E72D297353CC}">
              <c16:uniqueId val="{00000000-CE64-4359-A213-797849D978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CE64-4359-A213-797849D978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天栄村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5245</v>
      </c>
      <c r="AM8" s="54"/>
      <c r="AN8" s="54"/>
      <c r="AO8" s="54"/>
      <c r="AP8" s="54"/>
      <c r="AQ8" s="54"/>
      <c r="AR8" s="54"/>
      <c r="AS8" s="54"/>
      <c r="AT8" s="53">
        <f>データ!T6</f>
        <v>225.52</v>
      </c>
      <c r="AU8" s="53"/>
      <c r="AV8" s="53"/>
      <c r="AW8" s="53"/>
      <c r="AX8" s="53"/>
      <c r="AY8" s="53"/>
      <c r="AZ8" s="53"/>
      <c r="BA8" s="53"/>
      <c r="BB8" s="53">
        <f>データ!U6</f>
        <v>23.26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0.79</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41</v>
      </c>
      <c r="AM10" s="54"/>
      <c r="AN10" s="54"/>
      <c r="AO10" s="54"/>
      <c r="AP10" s="54"/>
      <c r="AQ10" s="54"/>
      <c r="AR10" s="54"/>
      <c r="AS10" s="54"/>
      <c r="AT10" s="53">
        <f>データ!W6</f>
        <v>0.03</v>
      </c>
      <c r="AU10" s="53"/>
      <c r="AV10" s="53"/>
      <c r="AW10" s="53"/>
      <c r="AX10" s="53"/>
      <c r="AY10" s="53"/>
      <c r="AZ10" s="53"/>
      <c r="BA10" s="53"/>
      <c r="BB10" s="53">
        <f>データ!X6</f>
        <v>1366.67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【153.64】</v>
      </c>
      <c r="I86" s="12" t="str">
        <f>データ!CA6</f>
        <v>【28.95】</v>
      </c>
      <c r="J86" s="12" t="str">
        <f>データ!CL6</f>
        <v>【641.14】</v>
      </c>
      <c r="K86" s="12" t="str">
        <f>データ!CW6</f>
        <v>【27.23】</v>
      </c>
      <c r="L86" s="12" t="str">
        <f>データ!DH6</f>
        <v>【95.29】</v>
      </c>
      <c r="M86" s="12" t="s">
        <v>44</v>
      </c>
      <c r="N86" s="12" t="s">
        <v>44</v>
      </c>
      <c r="O86" s="12" t="str">
        <f>データ!EO6</f>
        <v>【0.00】</v>
      </c>
    </row>
  </sheetData>
  <sheetProtection algorithmName="SHA-512" hashValue="hMwkM6HgYbRGr9b11vTA74zAi7YmJgKmpqilJmegzjQH+AqtzcEeRhrjYPdmhrtjMUvMHv5sV0QdbpiVi/HZZA==" saltValue="9GpikfseyPeiQzwnh4vl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73440</v>
      </c>
      <c r="D6" s="19">
        <f t="shared" si="3"/>
        <v>47</v>
      </c>
      <c r="E6" s="19">
        <f t="shared" si="3"/>
        <v>17</v>
      </c>
      <c r="F6" s="19">
        <f t="shared" si="3"/>
        <v>8</v>
      </c>
      <c r="G6" s="19">
        <f t="shared" si="3"/>
        <v>0</v>
      </c>
      <c r="H6" s="19" t="str">
        <f t="shared" si="3"/>
        <v>福島県　天栄村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0.79</v>
      </c>
      <c r="Q6" s="20">
        <f t="shared" si="3"/>
        <v>100</v>
      </c>
      <c r="R6" s="20">
        <f t="shared" si="3"/>
        <v>3850</v>
      </c>
      <c r="S6" s="20">
        <f t="shared" si="3"/>
        <v>5245</v>
      </c>
      <c r="T6" s="20">
        <f t="shared" si="3"/>
        <v>225.52</v>
      </c>
      <c r="U6" s="20">
        <f t="shared" si="3"/>
        <v>23.26</v>
      </c>
      <c r="V6" s="20">
        <f t="shared" si="3"/>
        <v>41</v>
      </c>
      <c r="W6" s="20">
        <f t="shared" si="3"/>
        <v>0.03</v>
      </c>
      <c r="X6" s="20">
        <f t="shared" si="3"/>
        <v>1366.67</v>
      </c>
      <c r="Y6" s="21">
        <f>IF(Y7="",NA(),Y7)</f>
        <v>149.30000000000001</v>
      </c>
      <c r="Z6" s="21">
        <f t="shared" ref="Z6:AH6" si="4">IF(Z7="",NA(),Z7)</f>
        <v>98.32</v>
      </c>
      <c r="AA6" s="21">
        <f t="shared" si="4"/>
        <v>80.03</v>
      </c>
      <c r="AB6" s="21">
        <f t="shared" si="4"/>
        <v>63.34</v>
      </c>
      <c r="AC6" s="21">
        <f t="shared" si="4"/>
        <v>100.12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54.7</v>
      </c>
      <c r="BR6" s="21">
        <f t="shared" ref="BR6:BZ6" si="8">IF(BR7="",NA(),BR7)</f>
        <v>45.77</v>
      </c>
      <c r="BS6" s="21">
        <f t="shared" si="8"/>
        <v>53.56</v>
      </c>
      <c r="BT6" s="21">
        <f t="shared" si="8"/>
        <v>49.52</v>
      </c>
      <c r="BU6" s="21">
        <f t="shared" si="8"/>
        <v>22.73</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630.77</v>
      </c>
      <c r="CC6" s="21">
        <f t="shared" ref="CC6:CK6" si="9">IF(CC7="",NA(),CC7)</f>
        <v>627</v>
      </c>
      <c r="CD6" s="21">
        <f t="shared" si="9"/>
        <v>590.59</v>
      </c>
      <c r="CE6" s="21">
        <f t="shared" si="9"/>
        <v>697.1</v>
      </c>
      <c r="CF6" s="21">
        <f t="shared" si="9"/>
        <v>1316.15</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18.52</v>
      </c>
      <c r="CN6" s="21">
        <f t="shared" ref="CN6:CV6" si="10">IF(CN7="",NA(),CN7)</f>
        <v>22.22</v>
      </c>
      <c r="CO6" s="21">
        <f t="shared" si="10"/>
        <v>18.52</v>
      </c>
      <c r="CP6" s="21">
        <f t="shared" si="10"/>
        <v>18.52</v>
      </c>
      <c r="CQ6" s="21">
        <f t="shared" si="10"/>
        <v>18.52</v>
      </c>
      <c r="CR6" s="21">
        <f t="shared" si="10"/>
        <v>26.64</v>
      </c>
      <c r="CS6" s="21">
        <f t="shared" si="10"/>
        <v>26.11</v>
      </c>
      <c r="CT6" s="21">
        <f t="shared" si="10"/>
        <v>24.44</v>
      </c>
      <c r="CU6" s="21">
        <f t="shared" si="10"/>
        <v>25.16</v>
      </c>
      <c r="CV6" s="21">
        <f t="shared" si="10"/>
        <v>26.69</v>
      </c>
      <c r="CW6" s="20" t="str">
        <f>IF(CW7="","",IF(CW7="-","【-】","【"&amp;SUBSTITUTE(TEXT(CW7,"#,##0.00"),"-","△")&amp;"】"))</f>
        <v>【27.23】</v>
      </c>
      <c r="CX6" s="21">
        <f>IF(CX7="",NA(),CX7)</f>
        <v>100</v>
      </c>
      <c r="CY6" s="21">
        <f t="shared" ref="CY6:DG6" si="11">IF(CY7="",NA(),CY7)</f>
        <v>97.78</v>
      </c>
      <c r="CZ6" s="21">
        <f t="shared" si="11"/>
        <v>100</v>
      </c>
      <c r="DA6" s="21">
        <f t="shared" si="11"/>
        <v>100</v>
      </c>
      <c r="DB6" s="21">
        <f t="shared" si="11"/>
        <v>100</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73440</v>
      </c>
      <c r="D7" s="23">
        <v>47</v>
      </c>
      <c r="E7" s="23">
        <v>17</v>
      </c>
      <c r="F7" s="23">
        <v>8</v>
      </c>
      <c r="G7" s="23">
        <v>0</v>
      </c>
      <c r="H7" s="23" t="s">
        <v>98</v>
      </c>
      <c r="I7" s="23" t="s">
        <v>99</v>
      </c>
      <c r="J7" s="23" t="s">
        <v>100</v>
      </c>
      <c r="K7" s="23" t="s">
        <v>101</v>
      </c>
      <c r="L7" s="23" t="s">
        <v>102</v>
      </c>
      <c r="M7" s="23" t="s">
        <v>103</v>
      </c>
      <c r="N7" s="24" t="s">
        <v>104</v>
      </c>
      <c r="O7" s="24" t="s">
        <v>105</v>
      </c>
      <c r="P7" s="24">
        <v>0.79</v>
      </c>
      <c r="Q7" s="24">
        <v>100</v>
      </c>
      <c r="R7" s="24">
        <v>3850</v>
      </c>
      <c r="S7" s="24">
        <v>5245</v>
      </c>
      <c r="T7" s="24">
        <v>225.52</v>
      </c>
      <c r="U7" s="24">
        <v>23.26</v>
      </c>
      <c r="V7" s="24">
        <v>41</v>
      </c>
      <c r="W7" s="24">
        <v>0.03</v>
      </c>
      <c r="X7" s="24">
        <v>1366.67</v>
      </c>
      <c r="Y7" s="24">
        <v>149.30000000000001</v>
      </c>
      <c r="Z7" s="24">
        <v>98.32</v>
      </c>
      <c r="AA7" s="24">
        <v>80.03</v>
      </c>
      <c r="AB7" s="24">
        <v>63.34</v>
      </c>
      <c r="AC7" s="24">
        <v>100.12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129.4</v>
      </c>
      <c r="BL7" s="24">
        <v>126.26</v>
      </c>
      <c r="BM7" s="24">
        <v>113.17</v>
      </c>
      <c r="BN7" s="24">
        <v>160.77000000000001</v>
      </c>
      <c r="BO7" s="24">
        <v>142.38</v>
      </c>
      <c r="BP7" s="24">
        <v>153.63999999999999</v>
      </c>
      <c r="BQ7" s="24">
        <v>54.7</v>
      </c>
      <c r="BR7" s="24">
        <v>45.77</v>
      </c>
      <c r="BS7" s="24">
        <v>53.56</v>
      </c>
      <c r="BT7" s="24">
        <v>49.52</v>
      </c>
      <c r="BU7" s="24">
        <v>22.73</v>
      </c>
      <c r="BV7" s="24">
        <v>38.409999999999997</v>
      </c>
      <c r="BW7" s="24">
        <v>35.869999999999997</v>
      </c>
      <c r="BX7" s="24">
        <v>31.6</v>
      </c>
      <c r="BY7" s="24">
        <v>30.19</v>
      </c>
      <c r="BZ7" s="24">
        <v>27.52</v>
      </c>
      <c r="CA7" s="24">
        <v>28.95</v>
      </c>
      <c r="CB7" s="24">
        <v>630.77</v>
      </c>
      <c r="CC7" s="24">
        <v>627</v>
      </c>
      <c r="CD7" s="24">
        <v>590.59</v>
      </c>
      <c r="CE7" s="24">
        <v>697.1</v>
      </c>
      <c r="CF7" s="24">
        <v>1316.15</v>
      </c>
      <c r="CG7" s="24">
        <v>501.56</v>
      </c>
      <c r="CH7" s="24">
        <v>528.78</v>
      </c>
      <c r="CI7" s="24">
        <v>596.92999999999995</v>
      </c>
      <c r="CJ7" s="24">
        <v>631.54999999999995</v>
      </c>
      <c r="CK7" s="24">
        <v>659.63</v>
      </c>
      <c r="CL7" s="24">
        <v>641.14</v>
      </c>
      <c r="CM7" s="24">
        <v>18.52</v>
      </c>
      <c r="CN7" s="24">
        <v>22.22</v>
      </c>
      <c r="CO7" s="24">
        <v>18.52</v>
      </c>
      <c r="CP7" s="24">
        <v>18.52</v>
      </c>
      <c r="CQ7" s="24">
        <v>18.52</v>
      </c>
      <c r="CR7" s="24">
        <v>26.64</v>
      </c>
      <c r="CS7" s="24">
        <v>26.11</v>
      </c>
      <c r="CT7" s="24">
        <v>24.44</v>
      </c>
      <c r="CU7" s="24">
        <v>25.16</v>
      </c>
      <c r="CV7" s="24">
        <v>26.69</v>
      </c>
      <c r="CW7" s="24">
        <v>27.23</v>
      </c>
      <c r="CX7" s="24">
        <v>100</v>
      </c>
      <c r="CY7" s="24">
        <v>97.78</v>
      </c>
      <c r="CZ7" s="24">
        <v>100</v>
      </c>
      <c r="DA7" s="24">
        <v>100</v>
      </c>
      <c r="DB7" s="24">
        <v>100</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2025-02-03T08:45:42Z</cp:lastPrinted>
  <dcterms:created xsi:type="dcterms:W3CDTF">2025-01-24T07:38:59Z</dcterms:created>
  <dcterms:modified xsi:type="dcterms:W3CDTF">2025-02-03T08:52:41Z</dcterms:modified>
  <cp:category/>
</cp:coreProperties>
</file>