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omokawa_teruo\Desktop\【照会_2月3日（月）期限】公営企業に係る経営比較分析表（令和5年度決算）の分析等について\"/>
    </mc:Choice>
  </mc:AlternateContent>
  <xr:revisionPtr revIDLastSave="0" documentId="13_ncr:1_{3084873E-19E4-4A6A-953F-5B370BC96DFA}" xr6:coauthVersionLast="45" xr6:coauthVersionMax="45" xr10:uidLastSave="{00000000-0000-0000-0000-000000000000}"/>
  <workbookProtection workbookAlgorithmName="SHA-512" workbookHashValue="QWcVnvOOZVhVeqrKBbo58pVSocy5Av9qicCZZYaSr4NGCdv1yi0GzmPG/+BrT5DdxupfNrLpqYxwJmykk1i1kQ==" workbookSaltValue="s3vsFNSoqjS7Z8NiIWFA1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Q6" i="5"/>
  <c r="W10" i="4" s="1"/>
  <c r="P6" i="5"/>
  <c r="P10" i="4" s="1"/>
  <c r="O6" i="5"/>
  <c r="I10" i="4" s="1"/>
  <c r="N6" i="5"/>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BB10" i="4"/>
  <c r="AD10" i="4"/>
  <c r="B10" i="4"/>
  <c r="AT8" i="4"/>
  <c r="AD8" i="4"/>
  <c r="B8" i="4"/>
  <c r="B6" i="4"/>
</calcChain>
</file>

<file path=xl/sharedStrings.xml><?xml version="1.0" encoding="utf-8"?>
<sst xmlns="http://schemas.openxmlformats.org/spreadsheetml/2006/main" count="319" uniqueCount="115">
  <si>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</si>
  <si>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</si>
  <si>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</si>
  <si>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</si>
  <si>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</si>
  <si>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</si>
  <si>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</si>
  <si>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</si>
  <si>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</si>
  <si>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</si>
  <si>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</si>
  <si>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</si>
  <si>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</si>
  <si>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</si>
  <si>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</si>
  <si>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</si>
  <si>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</si>
  <si>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</si>
  <si>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</si>
  <si>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</si>
  <si>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</si>
  <si>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</si>
  <si>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</si>
  <si>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</si>
  <si>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</si>
  <si>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</si>
  <si>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</si>
  <si>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</si>
  <si>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</si>
  <si>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</si>
  <si>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</si>
  <si>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</si>
  <si>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</si>
  <si>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</si>
  <si>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</si>
  <si>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</si>
  <si>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</si>
  <si>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</si>
  <si>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</si>
  <si>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</si>
  <si>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</si>
  <si>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</si>
  <si>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</si>
  <si>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</si>
  <si>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</si>
  <si>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</si>
  <si>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</si>
  <si>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</si>
  <si>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</si>
  <si>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</si>
  <si>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</si>
  <si>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</si>
  <si>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</si>
  <si>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</si>
  <si>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</si>
  <si>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</si>
  <si>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</si>
  <si>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</si>
  <si>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</si>
  <si>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</si>
  <si>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</si>
  <si>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</si>
  <si>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</si>
  <si>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</si>
  <si>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</si>
  <si>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</si>
  <si>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</si>
  <si>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</si>
  <si>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</si>
  <si>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</si>
  <si>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</si>
  <si>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</si>
  <si>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</si>
  <si>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</si>
  <si>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</si>
  <si>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</si>
  <si>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</si>
  <si>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</si>
  <si>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</si>
  <si>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</si>
  <si>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</si>
  <si>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</si>
  <si>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</si>
  <si>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</si>
  <si>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</si>
  <si>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</si>
  <si>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</si>
  <si>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</si>
  <si>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</si>
  <si>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</si>
  <si>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</si>
  <si>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</si>
  <si>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</si>
  <si>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</si>
  <si>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</si>
  <si>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</si>
  <si>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</si>
  <si>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</si>
  <si>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</si>
  <si>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</si>
  <si>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</si>
  <si>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</si>
  <si>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</si>
  <si>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</si>
  <si>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</si>
  <si>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</si>
  <si>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</si>
  <si>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</si>
  <si>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</si>
  <si>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</si>
  <si>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</si>
  <si>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</si>
  <si>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は、全国や類似団体平均値を大きく下回っていますが、これは令和５年度に企業会計に移行した際、新たに資産を取得したものとみなして帳簿価格を決定したためであります。また、当町の農業集落排水事業は、平成８年からの一部供用開始であり設備・管渠等は比較的新しい。
　なお、管渠築造整備は完了済となっていることから、平成２９年度より農山漁村地域整備事業交付金を活用し、施設の維持管理費の平準化・コスト削減と施設の延命を図る長寿命化の取り組みに着手中であったところ、令和元年台風１９号による災害により阿武隈川上流域治水対策プロジェクトが計画され、成田地区において処理場を含んだ主要部分が影響を受ける見通しとなっており、改築更新事業計画を見直し必要最低限度の機能維持のための補修が必要になっている。</t>
    <rPh sb="94" eb="95">
      <t>トウ</t>
    </rPh>
    <rPh sb="95" eb="96">
      <t>マチ</t>
    </rPh>
    <rPh sb="97" eb="105">
      <t>ノウギョウシュウラクハイスイジギョウ</t>
    </rPh>
    <rPh sb="116" eb="118">
      <t>キョウヨウ</t>
    </rPh>
    <rPh sb="123" eb="125">
      <t>セツビ</t>
    </rPh>
    <rPh sb="142" eb="144">
      <t>カンキョ</t>
    </rPh>
    <rPh sb="144" eb="146">
      <t>チクゾウ</t>
    </rPh>
    <rPh sb="146" eb="148">
      <t>セイビ</t>
    </rPh>
    <rPh sb="149" eb="151">
      <t>カンリョウ</t>
    </rPh>
    <rPh sb="151" eb="152">
      <t>ズミ</t>
    </rPh>
    <rPh sb="196" eb="197">
      <t>ヒ</t>
    </rPh>
    <rPh sb="216" eb="220">
      <t>チョウジュミョウカ</t>
    </rPh>
    <rPh sb="221" eb="222">
      <t>ト</t>
    </rPh>
    <rPh sb="223" eb="224">
      <t>ク</t>
    </rPh>
    <rPh sb="226" eb="228">
      <t>チャクシュ</t>
    </rPh>
    <rPh sb="228" eb="229">
      <t>チュウ</t>
    </rPh>
    <rPh sb="237" eb="239">
      <t>レイワ</t>
    </rPh>
    <rPh sb="239" eb="241">
      <t>ガンネン</t>
    </rPh>
    <rPh sb="241" eb="243">
      <t>タイフウ</t>
    </rPh>
    <rPh sb="245" eb="246">
      <t>ゴウ</t>
    </rPh>
    <rPh sb="249" eb="251">
      <t>サイガイ</t>
    </rPh>
    <rPh sb="254" eb="265">
      <t>アブクマガワジョウリュウイキチスイタイサク</t>
    </rPh>
    <rPh sb="272" eb="274">
      <t>ケイカク</t>
    </rPh>
    <rPh sb="277" eb="281">
      <t>ナリタチク</t>
    </rPh>
    <rPh sb="285" eb="288">
      <t>ショリジョウ</t>
    </rPh>
    <rPh sb="289" eb="290">
      <t>フク</t>
    </rPh>
    <rPh sb="292" eb="294">
      <t>シュヨウ</t>
    </rPh>
    <rPh sb="294" eb="296">
      <t>ブブン</t>
    </rPh>
    <rPh sb="297" eb="299">
      <t>エイキョウ</t>
    </rPh>
    <rPh sb="300" eb="301">
      <t>ウ</t>
    </rPh>
    <rPh sb="303" eb="305">
      <t>ミトオ</t>
    </rPh>
    <rPh sb="313" eb="315">
      <t>カイチク</t>
    </rPh>
    <rPh sb="315" eb="317">
      <t>コウシン</t>
    </rPh>
    <rPh sb="317" eb="319">
      <t>ジギョウ</t>
    </rPh>
    <rPh sb="319" eb="321">
      <t>ケイカク</t>
    </rPh>
    <rPh sb="322" eb="324">
      <t>ミナオ</t>
    </rPh>
    <rPh sb="325" eb="327">
      <t>ヒツヨウ</t>
    </rPh>
    <rPh sb="327" eb="329">
      <t>サイテイ</t>
    </rPh>
    <rPh sb="329" eb="331">
      <t>ゲンド</t>
    </rPh>
    <rPh sb="332" eb="334">
      <t>キノウ</t>
    </rPh>
    <rPh sb="334" eb="336">
      <t>イジ</t>
    </rPh>
    <rPh sb="340" eb="342">
      <t>ホシュウ</t>
    </rPh>
    <rPh sb="343" eb="345">
      <t>ヒツヨウ</t>
    </rPh>
    <phoneticPr fontId="4"/>
  </si>
  <si>
    <t>■水洗化普及の一層の推進や施設・管路などの効率的・効果的な維持管理に努め、今後も汚水処理事業を継続するため町民の理解を得ながら使用料や農業集落排水分担金の適正化に取り組む。
　具体的には、「経営戦略」に基づき経営の安定化を図ることになるが、使用料収入の９割強を占める成田地区において阿武隈川上流域治水対策プロジェクトが計画されており、今後の動向により汚水処理事業そのものの大幅な見直しが必要となることが予想される。
　そのため当該計画の動向に注視しつつ、無駄のない施設整備・投資となるよう関係機関連携の上、適切な時期に適切な対応を図りたい。</t>
    <rPh sb="16" eb="18">
      <t>カンロ</t>
    </rPh>
    <rPh sb="21" eb="24">
      <t>コウリツテキ</t>
    </rPh>
    <rPh sb="25" eb="28">
      <t>コウカテキ</t>
    </rPh>
    <rPh sb="34" eb="35">
      <t>ツト</t>
    </rPh>
    <rPh sb="37" eb="39">
      <t>コンゴ</t>
    </rPh>
    <rPh sb="40" eb="42">
      <t>オスイ</t>
    </rPh>
    <rPh sb="42" eb="44">
      <t>ショリ</t>
    </rPh>
    <rPh sb="44" eb="46">
      <t>ジギョウ</t>
    </rPh>
    <rPh sb="47" eb="49">
      <t>ケイゾク</t>
    </rPh>
    <rPh sb="81" eb="82">
      <t>ト</t>
    </rPh>
    <rPh sb="83" eb="84">
      <t>ク</t>
    </rPh>
    <rPh sb="88" eb="91">
      <t>グタイテキ</t>
    </rPh>
    <rPh sb="120" eb="123">
      <t>シヨウリョウ</t>
    </rPh>
    <rPh sb="123" eb="125">
      <t>シュウニュウ</t>
    </rPh>
    <rPh sb="127" eb="129">
      <t>ワリキョウ</t>
    </rPh>
    <rPh sb="130" eb="131">
      <t>シ</t>
    </rPh>
    <rPh sb="133" eb="137">
      <t>ナリタチク</t>
    </rPh>
    <rPh sb="141" eb="152">
      <t>アブクマガワジョウリュウイキチスイタイサク</t>
    </rPh>
    <rPh sb="159" eb="161">
      <t>ケイカク</t>
    </rPh>
    <rPh sb="167" eb="169">
      <t>コンゴ</t>
    </rPh>
    <rPh sb="170" eb="172">
      <t>ドウコウ</t>
    </rPh>
    <rPh sb="175" eb="177">
      <t>オスイ</t>
    </rPh>
    <rPh sb="177" eb="179">
      <t>ショリ</t>
    </rPh>
    <rPh sb="179" eb="181">
      <t>ジギョウ</t>
    </rPh>
    <rPh sb="186" eb="188">
      <t>オオハバ</t>
    </rPh>
    <rPh sb="189" eb="191">
      <t>ミナオ</t>
    </rPh>
    <rPh sb="193" eb="195">
      <t>ヒツヨウ</t>
    </rPh>
    <rPh sb="201" eb="203">
      <t>ヨソウ</t>
    </rPh>
    <rPh sb="213" eb="215">
      <t>トウガイ</t>
    </rPh>
    <rPh sb="215" eb="217">
      <t>ケイカク</t>
    </rPh>
    <rPh sb="218" eb="220">
      <t>ドウコウ</t>
    </rPh>
    <rPh sb="221" eb="223">
      <t>チュウシ</t>
    </rPh>
    <rPh sb="227" eb="229">
      <t>ムダ</t>
    </rPh>
    <rPh sb="232" eb="234">
      <t>シセツ</t>
    </rPh>
    <rPh sb="234" eb="236">
      <t>セイビ</t>
    </rPh>
    <rPh sb="237" eb="239">
      <t>トウシ</t>
    </rPh>
    <rPh sb="244" eb="246">
      <t>カンケイ</t>
    </rPh>
    <rPh sb="246" eb="248">
      <t>キカン</t>
    </rPh>
    <rPh sb="248" eb="250">
      <t>レンケイ</t>
    </rPh>
    <rPh sb="251" eb="252">
      <t>ウエ</t>
    </rPh>
    <rPh sb="253" eb="255">
      <t>テキセツ</t>
    </rPh>
    <rPh sb="256" eb="258">
      <t>ジキ</t>
    </rPh>
    <rPh sb="259" eb="261">
      <t>テキセツ</t>
    </rPh>
    <rPh sb="262" eb="264">
      <t>タイオウ</t>
    </rPh>
    <rPh sb="265" eb="266">
      <t>ハカ</t>
    </rPh>
    <phoneticPr fontId="4"/>
  </si>
  <si>
    <t>■経常収支比率は、全国や類似団体平均値を上回っていますが、経常利益（黒字）が基準外繰入等の使用料以外の収入によってもたらされており、負担の適正化に向けた改善が必要です。
■累積欠損金は発生していませんが、一般会計からの繰入金の割合が高いことから、経営戦略の見直しを図りながら経営改善を行う必要があります。
■流動比率は、全国や類似団体平均値を上回っていますが、企業債償還の進捗に合わせて、財源を確保しており、短期的な支払能力は有しています。
■企業債残高対事業規模比率は、全国や類似団体平均値を大きく上回っていますが、資本費平準化債の借入、災害復旧事業債の借入のためであり、また一般会計からの負担割合が多くなっていることから経営改善を行う必要があります。
■経費回収率は、低廉な使用料単価の影響を受け、類似団体平均値を下回っていますが、汚水処理原価は類似団体平均値を上回っているため、引き続き汚水処理費の圧縮に努めてまいります。　
■施設利用率及び水洗化率は、農業集落排水事業区域内への新規住宅建築が期待出来ない土地利用規制もある中で、事業収益の９割強を占める成田地区において阿武隈川上流域治水対策プロジェクトが計画されるなど、処理人口・有収水量の減少によって、経営圧迫となり、事業が継続できなくなる可能性があります。</t>
    <rPh sb="20" eb="22">
      <t>ウワマワ</t>
    </rPh>
    <rPh sb="171" eb="173">
      <t>ウワマワ</t>
    </rPh>
    <rPh sb="236" eb="238">
      <t>ゼンコク</t>
    </rPh>
    <rPh sb="270" eb="277">
      <t>サイガイフッキュウジギョウサイ</t>
    </rPh>
    <rPh sb="339" eb="342">
      <t>シヨウリョウ</t>
    </rPh>
    <rPh sb="392" eb="393">
      <t>ヒ</t>
    </rPh>
    <rPh sb="394" eb="395">
      <t>ツヅ</t>
    </rPh>
    <rPh sb="417" eb="419">
      <t>シセツ</t>
    </rPh>
    <rPh sb="419" eb="422">
      <t>リヨウリツ</t>
    </rPh>
    <rPh sb="422" eb="423">
      <t>オヨ</t>
    </rPh>
    <rPh sb="427" eb="428">
      <t>リツ</t>
    </rPh>
    <rPh sb="430" eb="432">
      <t>ノウギョウ</t>
    </rPh>
    <rPh sb="432" eb="434">
      <t>シュウラク</t>
    </rPh>
    <rPh sb="434" eb="436">
      <t>ハイスイ</t>
    </rPh>
    <rPh sb="436" eb="438">
      <t>ジギョウ</t>
    </rPh>
    <rPh sb="438" eb="441">
      <t>クイキナイ</t>
    </rPh>
    <rPh sb="443" eb="445">
      <t>シンキ</t>
    </rPh>
    <rPh sb="445" eb="447">
      <t>ジュウタク</t>
    </rPh>
    <rPh sb="447" eb="449">
      <t>ケンチク</t>
    </rPh>
    <rPh sb="450" eb="452">
      <t>キタイ</t>
    </rPh>
    <rPh sb="452" eb="454">
      <t>デキ</t>
    </rPh>
    <rPh sb="456" eb="460">
      <t>トチリヨウ</t>
    </rPh>
    <rPh sb="460" eb="462">
      <t>キセイ</t>
    </rPh>
    <rPh sb="465" eb="466">
      <t>ナカ</t>
    </rPh>
    <rPh sb="468" eb="470">
      <t>ジギョウ</t>
    </rPh>
    <rPh sb="470" eb="472">
      <t>シュウエキ</t>
    </rPh>
    <rPh sb="474" eb="476">
      <t>ワリキョウ</t>
    </rPh>
    <rPh sb="477" eb="478">
      <t>シ</t>
    </rPh>
    <rPh sb="480" eb="484">
      <t>ナリタチク</t>
    </rPh>
    <rPh sb="488" eb="492">
      <t>アブクマガワ</t>
    </rPh>
    <rPh sb="492" eb="495">
      <t>ジョウリュウイキ</t>
    </rPh>
    <rPh sb="495" eb="497">
      <t>チスイ</t>
    </rPh>
    <rPh sb="497" eb="499">
      <t>タイサク</t>
    </rPh>
    <rPh sb="506" eb="508">
      <t>ケイカク</t>
    </rPh>
    <rPh sb="514" eb="516">
      <t>ショリ</t>
    </rPh>
    <rPh sb="516" eb="518">
      <t>ジンコウ</t>
    </rPh>
    <rPh sb="524" eb="526">
      <t>ゲンショウ</t>
    </rPh>
    <rPh sb="531" eb="533">
      <t>ケイエイ</t>
    </rPh>
    <rPh sb="533" eb="535">
      <t>アッパク</t>
    </rPh>
    <rPh sb="539" eb="541">
      <t>ジギョ</t>
    </rPh>
    <rPh sb="542" eb="544">
      <t>ケイゾク</t>
    </rPh>
    <rPh sb="550" eb="553">
      <t>カノウセイ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</si>
</sst>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375-447A-8F57-BB8CFC4CFE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B375-447A-8F57-BB8CFC4CFE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40.229999999999997</c:v>
                </c:pt>
              </c:numCache>
            </c:numRef>
          </c:val>
          <c:extLst>
            <c:ext xmlns:c16="http://schemas.microsoft.com/office/drawing/2014/chart" uri="{C3380CC4-5D6E-409C-BE32-E72D297353CC}">
              <c16:uniqueId val="{00000000-CC7F-495F-AAEF-E274E8A4844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46.25</c:v>
                </c:pt>
              </c:numCache>
            </c:numRef>
          </c:val>
          <c:smooth val="0"/>
          <c:extLst>
            <c:ext xmlns:c16="http://schemas.microsoft.com/office/drawing/2014/chart" uri="{C3380CC4-5D6E-409C-BE32-E72D297353CC}">
              <c16:uniqueId val="{00000001-CC7F-495F-AAEF-E274E8A4844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93.45</c:v>
                </c:pt>
              </c:numCache>
            </c:numRef>
          </c:val>
          <c:extLst>
            <c:ext xmlns:c16="http://schemas.microsoft.com/office/drawing/2014/chart" uri="{C3380CC4-5D6E-409C-BE32-E72D297353CC}">
              <c16:uniqueId val="{00000000-CF3C-4592-900B-3DAFDABCB05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83.96</c:v>
                </c:pt>
              </c:numCache>
            </c:numRef>
          </c:val>
          <c:smooth val="0"/>
          <c:extLst>
            <c:ext xmlns:c16="http://schemas.microsoft.com/office/drawing/2014/chart" uri="{C3380CC4-5D6E-409C-BE32-E72D297353CC}">
              <c16:uniqueId val="{00000001-CF3C-4592-900B-3DAFDABCB05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125.09</c:v>
                </c:pt>
              </c:numCache>
            </c:numRef>
          </c:val>
          <c:extLst>
            <c:ext xmlns:c16="http://schemas.microsoft.com/office/drawing/2014/chart" uri="{C3380CC4-5D6E-409C-BE32-E72D297353CC}">
              <c16:uniqueId val="{00000000-6FDC-4C14-988D-3CF41B8067E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106.35</c:v>
                </c:pt>
              </c:numCache>
            </c:numRef>
          </c:val>
          <c:smooth val="0"/>
          <c:extLst>
            <c:ext xmlns:c16="http://schemas.microsoft.com/office/drawing/2014/chart" uri="{C3380CC4-5D6E-409C-BE32-E72D297353CC}">
              <c16:uniqueId val="{00000001-6FDC-4C14-988D-3CF41B8067E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3.79</c:v>
                </c:pt>
              </c:numCache>
            </c:numRef>
          </c:val>
          <c:extLst>
            <c:ext xmlns:c16="http://schemas.microsoft.com/office/drawing/2014/chart" uri="{C3380CC4-5D6E-409C-BE32-E72D297353CC}">
              <c16:uniqueId val="{00000000-3765-4003-8454-2CF232F6AA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25.46</c:v>
                </c:pt>
              </c:numCache>
            </c:numRef>
          </c:val>
          <c:smooth val="0"/>
          <c:extLst>
            <c:ext xmlns:c16="http://schemas.microsoft.com/office/drawing/2014/chart" uri="{C3380CC4-5D6E-409C-BE32-E72D297353CC}">
              <c16:uniqueId val="{00000001-3765-4003-8454-2CF232F6AA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D0E-4C47-B8A4-F8A6DBD12E0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ED0E-4C47-B8A4-F8A6DBD12E0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4E4-44F2-A0F3-B73BE60701A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129.88999999999999</c:v>
                </c:pt>
              </c:numCache>
            </c:numRef>
          </c:val>
          <c:smooth val="0"/>
          <c:extLst>
            <c:ext xmlns:c16="http://schemas.microsoft.com/office/drawing/2014/chart" uri="{C3380CC4-5D6E-409C-BE32-E72D297353CC}">
              <c16:uniqueId val="{00000001-84E4-44F2-A0F3-B73BE60701A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59.86</c:v>
                </c:pt>
              </c:numCache>
            </c:numRef>
          </c:val>
          <c:extLst>
            <c:ext xmlns:c16="http://schemas.microsoft.com/office/drawing/2014/chart" uri="{C3380CC4-5D6E-409C-BE32-E72D297353CC}">
              <c16:uniqueId val="{00000000-F95F-40D8-89B5-979B39DCED1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44.04</c:v>
                </c:pt>
              </c:numCache>
            </c:numRef>
          </c:val>
          <c:smooth val="0"/>
          <c:extLst>
            <c:ext xmlns:c16="http://schemas.microsoft.com/office/drawing/2014/chart" uri="{C3380CC4-5D6E-409C-BE32-E72D297353CC}">
              <c16:uniqueId val="{00000001-F95F-40D8-89B5-979B39DCED1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4075.87</c:v>
                </c:pt>
              </c:numCache>
            </c:numRef>
          </c:val>
          <c:extLst>
            <c:ext xmlns:c16="http://schemas.microsoft.com/office/drawing/2014/chart" uri="{C3380CC4-5D6E-409C-BE32-E72D297353CC}">
              <c16:uniqueId val="{00000000-070C-4476-909A-33BE12D3C5A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839.21</c:v>
                </c:pt>
              </c:numCache>
            </c:numRef>
          </c:val>
          <c:smooth val="0"/>
          <c:extLst>
            <c:ext xmlns:c16="http://schemas.microsoft.com/office/drawing/2014/chart" uri="{C3380CC4-5D6E-409C-BE32-E72D297353CC}">
              <c16:uniqueId val="{00000001-070C-4476-909A-33BE12D3C5A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36.479999999999997</c:v>
                </c:pt>
              </c:numCache>
            </c:numRef>
          </c:val>
          <c:extLst>
            <c:ext xmlns:c16="http://schemas.microsoft.com/office/drawing/2014/chart" uri="{C3380CC4-5D6E-409C-BE32-E72D297353CC}">
              <c16:uniqueId val="{00000000-E654-4179-801C-F695631D764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52.05</c:v>
                </c:pt>
              </c:numCache>
            </c:numRef>
          </c:val>
          <c:smooth val="0"/>
          <c:extLst>
            <c:ext xmlns:c16="http://schemas.microsoft.com/office/drawing/2014/chart" uri="{C3380CC4-5D6E-409C-BE32-E72D297353CC}">
              <c16:uniqueId val="{00000001-E654-4179-801C-F695631D764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340.36</c:v>
                </c:pt>
              </c:numCache>
            </c:numRef>
          </c:val>
          <c:extLst>
            <c:ext xmlns:c16="http://schemas.microsoft.com/office/drawing/2014/chart" uri="{C3380CC4-5D6E-409C-BE32-E72D297353CC}">
              <c16:uniqueId val="{00000000-BD2B-41B2-953F-6D686434B9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301.86</c:v>
                </c:pt>
              </c:numCache>
            </c:numRef>
          </c:val>
          <c:smooth val="0"/>
          <c:extLst>
            <c:ext xmlns:c16="http://schemas.microsoft.com/office/drawing/2014/chart" uri="{C3380CC4-5D6E-409C-BE32-E72D297353CC}">
              <c16:uniqueId val="{00000001-BD2B-41B2-953F-6D686434B9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5"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鏡石町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12436</v>
      </c>
      <c r="AM8" s="45"/>
      <c r="AN8" s="45"/>
      <c r="AO8" s="45"/>
      <c r="AP8" s="45"/>
      <c r="AQ8" s="45"/>
      <c r="AR8" s="45"/>
      <c r="AS8" s="45"/>
      <c r="AT8" s="44">
        <f>データ!T6</f>
        <v>31.3</v>
      </c>
      <c r="AU8" s="44"/>
      <c r="AV8" s="44"/>
      <c r="AW8" s="44"/>
      <c r="AX8" s="44"/>
      <c r="AY8" s="44"/>
      <c r="AZ8" s="44"/>
      <c r="BA8" s="44"/>
      <c r="BB8" s="44">
        <f>データ!U6</f>
        <v>397.32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66.36</v>
      </c>
      <c r="J10" s="44"/>
      <c r="K10" s="44"/>
      <c r="L10" s="44"/>
      <c r="M10" s="44"/>
      <c r="N10" s="44"/>
      <c r="O10" s="44"/>
      <c r="P10" s="44">
        <f>データ!P6</f>
        <v>7.31</v>
      </c>
      <c r="Q10" s="44"/>
      <c r="R10" s="44"/>
      <c r="S10" s="44"/>
      <c r="T10" s="44"/>
      <c r="U10" s="44"/>
      <c r="V10" s="44"/>
      <c r="W10" s="44">
        <f>データ!Q6</f>
        <v>100</v>
      </c>
      <c r="X10" s="44"/>
      <c r="Y10" s="44"/>
      <c r="Z10" s="44"/>
      <c r="AA10" s="44"/>
      <c r="AB10" s="44"/>
      <c r="AC10" s="44"/>
      <c r="AD10" s="45">
        <f>データ!R6</f>
        <v>2200</v>
      </c>
      <c r="AE10" s="45"/>
      <c r="AF10" s="45"/>
      <c r="AG10" s="45"/>
      <c r="AH10" s="45"/>
      <c r="AI10" s="45"/>
      <c r="AJ10" s="45"/>
      <c r="AK10" s="2"/>
      <c r="AL10" s="45">
        <f>データ!V6</f>
        <v>901</v>
      </c>
      <c r="AM10" s="45"/>
      <c r="AN10" s="45"/>
      <c r="AO10" s="45"/>
      <c r="AP10" s="45"/>
      <c r="AQ10" s="45"/>
      <c r="AR10" s="45"/>
      <c r="AS10" s="45"/>
      <c r="AT10" s="44">
        <f>データ!W6</f>
        <v>1.03</v>
      </c>
      <c r="AU10" s="44"/>
      <c r="AV10" s="44"/>
      <c r="AW10" s="44"/>
      <c r="AX10" s="44"/>
      <c r="AY10" s="44"/>
      <c r="AZ10" s="44"/>
      <c r="BA10" s="44"/>
      <c r="BB10" s="44">
        <f>データ!X6</f>
        <v>874.76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iktC5AKJEakupsWF4KY1uyt9erCYtY8iisB1s6tQXoBk7o3ZpQUwt8l1hTMvUmeT07jU/8fmXSrxV9+8ON/zmg==" saltValue="4Y5916r8rkOstGeo9cb5D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73423</v>
      </c>
      <c r="D6" s="19">
        <f t="shared" si="3"/>
        <v>46</v>
      </c>
      <c r="E6" s="19">
        <f t="shared" si="3"/>
        <v>17</v>
      </c>
      <c r="F6" s="19">
        <f t="shared" si="3"/>
        <v>5</v>
      </c>
      <c r="G6" s="19">
        <f t="shared" si="3"/>
        <v>0</v>
      </c>
      <c r="H6" s="19" t="str">
        <f t="shared" si="3"/>
        <v>福島県　鏡石町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66.36</v>
      </c>
      <c r="P6" s="20">
        <f t="shared" si="3"/>
        <v>7.31</v>
      </c>
      <c r="Q6" s="20">
        <f t="shared" si="3"/>
        <v>100</v>
      </c>
      <c r="R6" s="20">
        <f t="shared" si="3"/>
        <v>2200</v>
      </c>
      <c r="S6" s="20">
        <f t="shared" si="3"/>
        <v>12436</v>
      </c>
      <c r="T6" s="20">
        <f t="shared" si="3"/>
        <v>31.3</v>
      </c>
      <c r="U6" s="20">
        <f t="shared" si="3"/>
        <v>397.32</v>
      </c>
      <c r="V6" s="20">
        <f t="shared" si="3"/>
        <v>901</v>
      </c>
      <c r="W6" s="20">
        <f t="shared" si="3"/>
        <v>1.03</v>
      </c>
      <c r="X6" s="20">
        <f t="shared" si="3"/>
        <v>874.76</v>
      </c>
      <c r="Y6" s="21" t="str">
        <f>IF(Y7="",NA(),Y7)</f>
        <v>-</v>
      </c>
      <c r="Z6" s="21" t="str">
        <f t="shared" ref="Z6:AH6" si="4">IF(Z7="",NA(),Z7)</f>
        <v>-</v>
      </c>
      <c r="AA6" s="21" t="str">
        <f t="shared" si="4"/>
        <v>-</v>
      </c>
      <c r="AB6" s="21" t="str">
        <f t="shared" si="4"/>
        <v>-</v>
      </c>
      <c r="AC6" s="21">
        <f t="shared" si="4"/>
        <v>125.09</v>
      </c>
      <c r="AD6" s="21" t="str">
        <f t="shared" si="4"/>
        <v>-</v>
      </c>
      <c r="AE6" s="21" t="str">
        <f t="shared" si="4"/>
        <v>-</v>
      </c>
      <c r="AF6" s="21" t="str">
        <f t="shared" si="4"/>
        <v>-</v>
      </c>
      <c r="AG6" s="21" t="str">
        <f t="shared" si="4"/>
        <v>-</v>
      </c>
      <c r="AH6" s="21">
        <f t="shared" si="4"/>
        <v>106.35</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129.88999999999999</v>
      </c>
      <c r="AT6" s="20" t="str">
        <f>IF(AT7="","",IF(AT7="-","【-】","【"&amp;SUBSTITUTE(TEXT(AT7,"#,##0.00"),"-","△")&amp;"】"))</f>
        <v>【124.06】</v>
      </c>
      <c r="AU6" s="21" t="str">
        <f>IF(AU7="",NA(),AU7)</f>
        <v>-</v>
      </c>
      <c r="AV6" s="21" t="str">
        <f t="shared" ref="AV6:BD6" si="6">IF(AV7="",NA(),AV7)</f>
        <v>-</v>
      </c>
      <c r="AW6" s="21" t="str">
        <f t="shared" si="6"/>
        <v>-</v>
      </c>
      <c r="AX6" s="21" t="str">
        <f t="shared" si="6"/>
        <v>-</v>
      </c>
      <c r="AY6" s="21">
        <f t="shared" si="6"/>
        <v>59.86</v>
      </c>
      <c r="AZ6" s="21" t="str">
        <f t="shared" si="6"/>
        <v>-</v>
      </c>
      <c r="BA6" s="21" t="str">
        <f t="shared" si="6"/>
        <v>-</v>
      </c>
      <c r="BB6" s="21" t="str">
        <f t="shared" si="6"/>
        <v>-</v>
      </c>
      <c r="BC6" s="21" t="str">
        <f t="shared" si="6"/>
        <v>-</v>
      </c>
      <c r="BD6" s="21">
        <f t="shared" si="6"/>
        <v>44.04</v>
      </c>
      <c r="BE6" s="20" t="str">
        <f>IF(BE7="","",IF(BE7="-","【-】","【"&amp;SUBSTITUTE(TEXT(BE7,"#,##0.00"),"-","△")&amp;"】"))</f>
        <v>【42.02】</v>
      </c>
      <c r="BF6" s="21" t="str">
        <f>IF(BF7="",NA(),BF7)</f>
        <v>-</v>
      </c>
      <c r="BG6" s="21" t="str">
        <f t="shared" ref="BG6:BO6" si="7">IF(BG7="",NA(),BG7)</f>
        <v>-</v>
      </c>
      <c r="BH6" s="21" t="str">
        <f t="shared" si="7"/>
        <v>-</v>
      </c>
      <c r="BI6" s="21" t="str">
        <f t="shared" si="7"/>
        <v>-</v>
      </c>
      <c r="BJ6" s="21">
        <f t="shared" si="7"/>
        <v>4075.87</v>
      </c>
      <c r="BK6" s="21" t="str">
        <f t="shared" si="7"/>
        <v>-</v>
      </c>
      <c r="BL6" s="21" t="str">
        <f t="shared" si="7"/>
        <v>-</v>
      </c>
      <c r="BM6" s="21" t="str">
        <f t="shared" si="7"/>
        <v>-</v>
      </c>
      <c r="BN6" s="21" t="str">
        <f t="shared" si="7"/>
        <v>-</v>
      </c>
      <c r="BO6" s="21">
        <f t="shared" si="7"/>
        <v>839.21</v>
      </c>
      <c r="BP6" s="20" t="str">
        <f>IF(BP7="","",IF(BP7="-","【-】","【"&amp;SUBSTITUTE(TEXT(BP7,"#,##0.00"),"-","△")&amp;"】"))</f>
        <v>【785.10】</v>
      </c>
      <c r="BQ6" s="21" t="str">
        <f>IF(BQ7="",NA(),BQ7)</f>
        <v>-</v>
      </c>
      <c r="BR6" s="21" t="str">
        <f t="shared" ref="BR6:BZ6" si="8">IF(BR7="",NA(),BR7)</f>
        <v>-</v>
      </c>
      <c r="BS6" s="21" t="str">
        <f t="shared" si="8"/>
        <v>-</v>
      </c>
      <c r="BT6" s="21" t="str">
        <f t="shared" si="8"/>
        <v>-</v>
      </c>
      <c r="BU6" s="21">
        <f t="shared" si="8"/>
        <v>36.479999999999997</v>
      </c>
      <c r="BV6" s="21" t="str">
        <f t="shared" si="8"/>
        <v>-</v>
      </c>
      <c r="BW6" s="21" t="str">
        <f t="shared" si="8"/>
        <v>-</v>
      </c>
      <c r="BX6" s="21" t="str">
        <f t="shared" si="8"/>
        <v>-</v>
      </c>
      <c r="BY6" s="21" t="str">
        <f t="shared" si="8"/>
        <v>-</v>
      </c>
      <c r="BZ6" s="21">
        <f t="shared" si="8"/>
        <v>52.05</v>
      </c>
      <c r="CA6" s="20" t="str">
        <f>IF(CA7="","",IF(CA7="-","【-】","【"&amp;SUBSTITUTE(TEXT(CA7,"#,##0.00"),"-","△")&amp;"】"))</f>
        <v>【56.93】</v>
      </c>
      <c r="CB6" s="21" t="str">
        <f>IF(CB7="",NA(),CB7)</f>
        <v>-</v>
      </c>
      <c r="CC6" s="21" t="str">
        <f t="shared" ref="CC6:CK6" si="9">IF(CC7="",NA(),CC7)</f>
        <v>-</v>
      </c>
      <c r="CD6" s="21" t="str">
        <f t="shared" si="9"/>
        <v>-</v>
      </c>
      <c r="CE6" s="21" t="str">
        <f t="shared" si="9"/>
        <v>-</v>
      </c>
      <c r="CF6" s="21">
        <f t="shared" si="9"/>
        <v>340.36</v>
      </c>
      <c r="CG6" s="21" t="str">
        <f t="shared" si="9"/>
        <v>-</v>
      </c>
      <c r="CH6" s="21" t="str">
        <f t="shared" si="9"/>
        <v>-</v>
      </c>
      <c r="CI6" s="21" t="str">
        <f t="shared" si="9"/>
        <v>-</v>
      </c>
      <c r="CJ6" s="21" t="str">
        <f t="shared" si="9"/>
        <v>-</v>
      </c>
      <c r="CK6" s="21">
        <f t="shared" si="9"/>
        <v>301.86</v>
      </c>
      <c r="CL6" s="20" t="str">
        <f>IF(CL7="","",IF(CL7="-","【-】","【"&amp;SUBSTITUTE(TEXT(CL7,"#,##0.00"),"-","△")&amp;"】"))</f>
        <v>【271.15】</v>
      </c>
      <c r="CM6" s="21" t="str">
        <f>IF(CM7="",NA(),CM7)</f>
        <v>-</v>
      </c>
      <c r="CN6" s="21" t="str">
        <f t="shared" ref="CN6:CV6" si="10">IF(CN7="",NA(),CN7)</f>
        <v>-</v>
      </c>
      <c r="CO6" s="21" t="str">
        <f t="shared" si="10"/>
        <v>-</v>
      </c>
      <c r="CP6" s="21" t="str">
        <f t="shared" si="10"/>
        <v>-</v>
      </c>
      <c r="CQ6" s="21">
        <f t="shared" si="10"/>
        <v>40.229999999999997</v>
      </c>
      <c r="CR6" s="21" t="str">
        <f t="shared" si="10"/>
        <v>-</v>
      </c>
      <c r="CS6" s="21" t="str">
        <f t="shared" si="10"/>
        <v>-</v>
      </c>
      <c r="CT6" s="21" t="str">
        <f t="shared" si="10"/>
        <v>-</v>
      </c>
      <c r="CU6" s="21" t="str">
        <f t="shared" si="10"/>
        <v>-</v>
      </c>
      <c r="CV6" s="21">
        <f t="shared" si="10"/>
        <v>46.25</v>
      </c>
      <c r="CW6" s="20" t="str">
        <f>IF(CW7="","",IF(CW7="-","【-】","【"&amp;SUBSTITUTE(TEXT(CW7,"#,##0.00"),"-","△")&amp;"】"))</f>
        <v>【49.87】</v>
      </c>
      <c r="CX6" s="21" t="str">
        <f>IF(CX7="",NA(),CX7)</f>
        <v>-</v>
      </c>
      <c r="CY6" s="21" t="str">
        <f t="shared" ref="CY6:DG6" si="11">IF(CY7="",NA(),CY7)</f>
        <v>-</v>
      </c>
      <c r="CZ6" s="21" t="str">
        <f t="shared" si="11"/>
        <v>-</v>
      </c>
      <c r="DA6" s="21" t="str">
        <f t="shared" si="11"/>
        <v>-</v>
      </c>
      <c r="DB6" s="21">
        <f t="shared" si="11"/>
        <v>93.45</v>
      </c>
      <c r="DC6" s="21" t="str">
        <f t="shared" si="11"/>
        <v>-</v>
      </c>
      <c r="DD6" s="21" t="str">
        <f t="shared" si="11"/>
        <v>-</v>
      </c>
      <c r="DE6" s="21" t="str">
        <f t="shared" si="11"/>
        <v>-</v>
      </c>
      <c r="DF6" s="21" t="str">
        <f t="shared" si="11"/>
        <v>-</v>
      </c>
      <c r="DG6" s="21">
        <f t="shared" si="11"/>
        <v>83.96</v>
      </c>
      <c r="DH6" s="20" t="str">
        <f>IF(DH7="","",IF(DH7="-","【-】","【"&amp;SUBSTITUTE(TEXT(DH7,"#,##0.00"),"-","△")&amp;"】"))</f>
        <v>【87.54】</v>
      </c>
      <c r="DI6" s="21" t="str">
        <f>IF(DI7="",NA(),DI7)</f>
        <v>-</v>
      </c>
      <c r="DJ6" s="21" t="str">
        <f t="shared" ref="DJ6:DR6" si="12">IF(DJ7="",NA(),DJ7)</f>
        <v>-</v>
      </c>
      <c r="DK6" s="21" t="str">
        <f t="shared" si="12"/>
        <v>-</v>
      </c>
      <c r="DL6" s="21" t="str">
        <f t="shared" si="12"/>
        <v>-</v>
      </c>
      <c r="DM6" s="21">
        <f t="shared" si="12"/>
        <v>3.79</v>
      </c>
      <c r="DN6" s="21" t="str">
        <f t="shared" si="12"/>
        <v>-</v>
      </c>
      <c r="DO6" s="21" t="str">
        <f t="shared" si="12"/>
        <v>-</v>
      </c>
      <c r="DP6" s="21" t="str">
        <f t="shared" si="12"/>
        <v>-</v>
      </c>
      <c r="DQ6" s="21" t="str">
        <f t="shared" si="12"/>
        <v>-</v>
      </c>
      <c r="DR6" s="21">
        <f t="shared" si="12"/>
        <v>25.46</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0.19</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2023</v>
      </c>
      <c r="C7" s="23">
        <v>73423</v>
      </c>
      <c r="D7" s="23">
        <v>46</v>
      </c>
      <c r="E7" s="23">
        <v>17</v>
      </c>
      <c r="F7" s="23">
        <v>5</v>
      </c>
      <c r="G7" s="23">
        <v>0</v>
      </c>
      <c r="H7" s="23" t="s">
        <v>95</v>
      </c>
      <c r="I7" s="23" t="s">
        <v>96</v>
      </c>
      <c r="J7" s="23" t="s">
        <v>97</v>
      </c>
      <c r="K7" s="23" t="s">
        <v>98</v>
      </c>
      <c r="L7" s="23" t="s">
        <v>99</v>
      </c>
      <c r="M7" s="23" t="s">
        <v>100</v>
      </c>
      <c r="N7" s="24" t="s">
        <v>101</v>
      </c>
      <c r="O7" s="24">
        <v>66.36</v>
      </c>
      <c r="P7" s="24">
        <v>7.31</v>
      </c>
      <c r="Q7" s="24">
        <v>100</v>
      </c>
      <c r="R7" s="24">
        <v>2200</v>
      </c>
      <c r="S7" s="24">
        <v>12436</v>
      </c>
      <c r="T7" s="24">
        <v>31.3</v>
      </c>
      <c r="U7" s="24">
        <v>397.32</v>
      </c>
      <c r="V7" s="24">
        <v>901</v>
      </c>
      <c r="W7" s="24">
        <v>1.03</v>
      </c>
      <c r="X7" s="24">
        <v>874.76</v>
      </c>
      <c r="Y7" s="24" t="s">
        <v>101</v>
      </c>
      <c r="Z7" s="24" t="s">
        <v>101</v>
      </c>
      <c r="AA7" s="24" t="s">
        <v>101</v>
      </c>
      <c r="AB7" s="24" t="s">
        <v>101</v>
      </c>
      <c r="AC7" s="24">
        <v>125.09</v>
      </c>
      <c r="AD7" s="24" t="s">
        <v>101</v>
      </c>
      <c r="AE7" s="24" t="s">
        <v>101</v>
      </c>
      <c r="AF7" s="24" t="s">
        <v>101</v>
      </c>
      <c r="AG7" s="24" t="s">
        <v>101</v>
      </c>
      <c r="AH7" s="24">
        <v>106.35</v>
      </c>
      <c r="AI7" s="24">
        <v>104.44</v>
      </c>
      <c r="AJ7" s="24" t="s">
        <v>101</v>
      </c>
      <c r="AK7" s="24" t="s">
        <v>101</v>
      </c>
      <c r="AL7" s="24" t="s">
        <v>101</v>
      </c>
      <c r="AM7" s="24" t="s">
        <v>101</v>
      </c>
      <c r="AN7" s="24">
        <v>0</v>
      </c>
      <c r="AO7" s="24" t="s">
        <v>101</v>
      </c>
      <c r="AP7" s="24" t="s">
        <v>101</v>
      </c>
      <c r="AQ7" s="24" t="s">
        <v>101</v>
      </c>
      <c r="AR7" s="24" t="s">
        <v>101</v>
      </c>
      <c r="AS7" s="24">
        <v>129.88999999999999</v>
      </c>
      <c r="AT7" s="24">
        <v>124.06</v>
      </c>
      <c r="AU7" s="24" t="s">
        <v>101</v>
      </c>
      <c r="AV7" s="24" t="s">
        <v>101</v>
      </c>
      <c r="AW7" s="24" t="s">
        <v>101</v>
      </c>
      <c r="AX7" s="24" t="s">
        <v>101</v>
      </c>
      <c r="AY7" s="24">
        <v>59.86</v>
      </c>
      <c r="AZ7" s="24" t="s">
        <v>101</v>
      </c>
      <c r="BA7" s="24" t="s">
        <v>101</v>
      </c>
      <c r="BB7" s="24" t="s">
        <v>101</v>
      </c>
      <c r="BC7" s="24" t="s">
        <v>101</v>
      </c>
      <c r="BD7" s="24">
        <v>44.04</v>
      </c>
      <c r="BE7" s="24">
        <v>42.02</v>
      </c>
      <c r="BF7" s="24" t="s">
        <v>101</v>
      </c>
      <c r="BG7" s="24" t="s">
        <v>101</v>
      </c>
      <c r="BH7" s="24" t="s">
        <v>101</v>
      </c>
      <c r="BI7" s="24" t="s">
        <v>101</v>
      </c>
      <c r="BJ7" s="24">
        <v>4075.87</v>
      </c>
      <c r="BK7" s="24" t="s">
        <v>101</v>
      </c>
      <c r="BL7" s="24" t="s">
        <v>101</v>
      </c>
      <c r="BM7" s="24" t="s">
        <v>101</v>
      </c>
      <c r="BN7" s="24" t="s">
        <v>101</v>
      </c>
      <c r="BO7" s="24">
        <v>839.21</v>
      </c>
      <c r="BP7" s="24">
        <v>785.1</v>
      </c>
      <c r="BQ7" s="24" t="s">
        <v>101</v>
      </c>
      <c r="BR7" s="24" t="s">
        <v>101</v>
      </c>
      <c r="BS7" s="24" t="s">
        <v>101</v>
      </c>
      <c r="BT7" s="24" t="s">
        <v>101</v>
      </c>
      <c r="BU7" s="24">
        <v>36.479999999999997</v>
      </c>
      <c r="BV7" s="24" t="s">
        <v>101</v>
      </c>
      <c r="BW7" s="24" t="s">
        <v>101</v>
      </c>
      <c r="BX7" s="24" t="s">
        <v>101</v>
      </c>
      <c r="BY7" s="24" t="s">
        <v>101</v>
      </c>
      <c r="BZ7" s="24">
        <v>52.05</v>
      </c>
      <c r="CA7" s="24">
        <v>56.93</v>
      </c>
      <c r="CB7" s="24" t="s">
        <v>101</v>
      </c>
      <c r="CC7" s="24" t="s">
        <v>101</v>
      </c>
      <c r="CD7" s="24" t="s">
        <v>101</v>
      </c>
      <c r="CE7" s="24" t="s">
        <v>101</v>
      </c>
      <c r="CF7" s="24">
        <v>340.36</v>
      </c>
      <c r="CG7" s="24" t="s">
        <v>101</v>
      </c>
      <c r="CH7" s="24" t="s">
        <v>101</v>
      </c>
      <c r="CI7" s="24" t="s">
        <v>101</v>
      </c>
      <c r="CJ7" s="24" t="s">
        <v>101</v>
      </c>
      <c r="CK7" s="24">
        <v>301.86</v>
      </c>
      <c r="CL7" s="24">
        <v>271.14999999999998</v>
      </c>
      <c r="CM7" s="24" t="s">
        <v>101</v>
      </c>
      <c r="CN7" s="24" t="s">
        <v>101</v>
      </c>
      <c r="CO7" s="24" t="s">
        <v>101</v>
      </c>
      <c r="CP7" s="24" t="s">
        <v>101</v>
      </c>
      <c r="CQ7" s="24">
        <v>40.229999999999997</v>
      </c>
      <c r="CR7" s="24" t="s">
        <v>101</v>
      </c>
      <c r="CS7" s="24" t="s">
        <v>101</v>
      </c>
      <c r="CT7" s="24" t="s">
        <v>101</v>
      </c>
      <c r="CU7" s="24" t="s">
        <v>101</v>
      </c>
      <c r="CV7" s="24">
        <v>46.25</v>
      </c>
      <c r="CW7" s="24">
        <v>49.87</v>
      </c>
      <c r="CX7" s="24" t="s">
        <v>101</v>
      </c>
      <c r="CY7" s="24" t="s">
        <v>101</v>
      </c>
      <c r="CZ7" s="24" t="s">
        <v>101</v>
      </c>
      <c r="DA7" s="24" t="s">
        <v>101</v>
      </c>
      <c r="DB7" s="24">
        <v>93.45</v>
      </c>
      <c r="DC7" s="24" t="s">
        <v>101</v>
      </c>
      <c r="DD7" s="24" t="s">
        <v>101</v>
      </c>
      <c r="DE7" s="24" t="s">
        <v>101</v>
      </c>
      <c r="DF7" s="24" t="s">
        <v>101</v>
      </c>
      <c r="DG7" s="24">
        <v>83.96</v>
      </c>
      <c r="DH7" s="24">
        <v>87.54</v>
      </c>
      <c r="DI7" s="24" t="s">
        <v>101</v>
      </c>
      <c r="DJ7" s="24" t="s">
        <v>101</v>
      </c>
      <c r="DK7" s="24" t="s">
        <v>101</v>
      </c>
      <c r="DL7" s="24" t="s">
        <v>101</v>
      </c>
      <c r="DM7" s="24">
        <v>3.79</v>
      </c>
      <c r="DN7" s="24" t="s">
        <v>101</v>
      </c>
      <c r="DO7" s="24" t="s">
        <v>101</v>
      </c>
      <c r="DP7" s="24" t="s">
        <v>101</v>
      </c>
      <c r="DQ7" s="24" t="s">
        <v>101</v>
      </c>
      <c r="DR7" s="24">
        <v>25.46</v>
      </c>
      <c r="DS7" s="24">
        <v>28.42</v>
      </c>
      <c r="DT7" s="24" t="s">
        <v>101</v>
      </c>
      <c r="DU7" s="24" t="s">
        <v>101</v>
      </c>
      <c r="DV7" s="24" t="s">
        <v>101</v>
      </c>
      <c r="DW7" s="24" t="s">
        <v>101</v>
      </c>
      <c r="DX7" s="24">
        <v>0</v>
      </c>
      <c r="DY7" s="24" t="s">
        <v>101</v>
      </c>
      <c r="DZ7" s="24" t="s">
        <v>101</v>
      </c>
      <c r="EA7" s="24" t="s">
        <v>101</v>
      </c>
      <c r="EB7" s="24" t="s">
        <v>101</v>
      </c>
      <c r="EC7" s="24">
        <v>0.19</v>
      </c>
      <c r="ED7" s="24">
        <v>0.08</v>
      </c>
      <c r="EE7" s="24" t="s">
        <v>101</v>
      </c>
      <c r="EF7" s="24" t="s">
        <v>101</v>
      </c>
      <c r="EG7" s="24" t="s">
        <v>101</v>
      </c>
      <c r="EH7" s="24" t="s">
        <v>101</v>
      </c>
      <c r="EI7" s="24">
        <v>0</v>
      </c>
      <c r="EJ7" s="24" t="s">
        <v>101</v>
      </c>
      <c r="EK7" s="24" t="s">
        <v>101</v>
      </c>
      <c r="EL7" s="24" t="s">
        <v>101</v>
      </c>
      <c r="EM7" s="24" t="s">
        <v>101</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面川 輝夫</cp:lastModifiedBy>
  <cp:lastPrinted>2025-01-31T04:07:07Z</cp:lastPrinted>
  <dcterms:created xsi:type="dcterms:W3CDTF">2025-01-24T07:15:57Z</dcterms:created>
  <dcterms:modified xsi:type="dcterms:W3CDTF">2025-01-31T04:07:08Z</dcterms:modified>
  <cp:category/>
</cp:coreProperties>
</file>