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22大玉村○\"/>
    </mc:Choice>
  </mc:AlternateContent>
  <workbookProtection workbookAlgorithmName="SHA-512" workbookHashValue="jI+PdQDt3/upIlO6PI391/o+/Zp2jbpIQpWZ18Se+U7RkO28RFxm37Q8JXlzlqCkyViCwbMg67Co+ZnMSm9mRA==" workbookSaltValue="u/V1q3D1ljc0kfnWpU7lAQ==" workbookSpinCount="100000" lockStructure="1"/>
  <bookViews>
    <workbookView xWindow="-120" yWindow="-120" windowWidth="24240" windowHeight="131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T10" i="4"/>
  <c r="AL10" i="4"/>
  <c r="I10"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<sst xmlns="http://schemas.openxmlformats.org/spreadsheetml/2006/main" count="236" uniqueCount="119">
  <si>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</si>
  <si>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</si>
  <si>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</si>
  <si>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</si>
  <si>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</si>
  <si>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</si>
  <si>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</si>
  <si>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</si>
  <si>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</si>
  <si>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</si>
  <si>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</si>
  <si>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</si>
  <si>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</si>
  <si>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</si>
  <si>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</si>
  <si>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</si>
  <si>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</si>
  <si>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</si>
  <si>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</si>
  <si>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</si>
  <si>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</si>
  <si>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</si>
  <si>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</si>
  <si>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</si>
  <si>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</si>
  <si>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</si>
  <si>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</si>
  <si>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</si>
  <si>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</si>
  <si>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</si>
  <si>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</si>
  <si>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</si>
  <si>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</si>
  <si>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</si>
  <si>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</si>
  <si>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</si>
  <si>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</si>
  <si>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</si>
  <si>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</si>
  <si>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</si>
  <si>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</si>
  <si>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</si>
  <si>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</si>
  <si>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</si>
  <si>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</si>
  <si>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</si>
  <si>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</si>
  <si>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</si>
  <si>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</si>
  <si>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</si>
  <si>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</si>
  <si>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</si>
  <si>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</si>
  <si>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</si>
  <si>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</si>
  <si>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</si>
  <si>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</si>
  <si>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</si>
  <si>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</si>
  <si>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</si>
  <si>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</si>
  <si>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</si>
  <si>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</si>
  <si>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</si>
  <si>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</si>
  <si>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</si>
  <si>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</si>
  <si>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</si>
  <si>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</si>
  <si>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</si>
  <si>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</si>
  <si>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</si>
  <si>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</si>
  <si>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</si>
  <si>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</si>
  <si>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</si>
  <si>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</si>
  <si>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</si>
  <si>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</si>
  <si>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</si>
  <si>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</si>
  <si>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</si>
  <si>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</si>
  <si>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</si>
  <si>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</si>
  <si>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</si>
  <si>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</si>
  <si>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</si>
  <si>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</si>
  <si>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</si>
  <si>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</si>
  <si>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</si>
  <si>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</si>
  <si>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</si>
  <si>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</si>
  <si>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</si>
  <si>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</si>
  <si>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</si>
  <si>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</si>
  <si>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</si>
  <si>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</si>
  <si>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</si>
  <si>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</si>
  <si>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</si>
  <si>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</si>
  <si>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</si>
  <si>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</si>
  <si>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</si>
  <si>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</si>
  <si>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</si>
  <si>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</si>
  <si>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</si>
  <si>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</si>
  <si>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</si>
  <si>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</si>
  <si>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</si>
  <si>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施設については、運用開始から稼働してる処理場内の機械類の大規模な修繕が必要で今後さらなる維持管理費が増える事が予想されため計画滝改修工事を進めていく。</t>
    <rPh sb="63" eb="65">
      <t>ケイカク</t>
    </rPh>
    <rPh sb="65" eb="66">
      <t>タキ</t>
    </rPh>
    <phoneticPr fontId="4"/>
  </si>
  <si>
    <t xml:space="preserve">  全体の総括としては、未接続の加入の促進を図り運営状況の改善を図っていく。
　料金体系の見直し値上げについては、随時検討していく。</t>
    <phoneticPr fontId="4"/>
  </si>
  <si>
    <t>　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</si>
</sst>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A9-46FA-981C-954DEF7131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48A9-46FA-981C-954DEF7131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40.159999999999997</c:v>
                </c:pt>
                <c:pt idx="1">
                  <c:v>42.66</c:v>
                </c:pt>
                <c:pt idx="2">
                  <c:v>47.94</c:v>
                </c:pt>
                <c:pt idx="3">
                  <c:v>43.59</c:v>
                </c:pt>
                <c:pt idx="4">
                  <c:v>43.76</c:v>
                </c:pt>
              </c:numCache>
            </c:numRef>
          </c:val>
          <c:extLst>
            <c:ext xmlns:c16="http://schemas.microsoft.com/office/drawing/2014/chart" uri="{C3380CC4-5D6E-409C-BE32-E72D297353CC}">
              <c16:uniqueId val="{00000000-E1E9-4398-927B-C04342A54E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E1E9-4398-927B-C04342A54E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59.81</c:v>
                </c:pt>
                <c:pt idx="1">
                  <c:v>61.1</c:v>
                </c:pt>
                <c:pt idx="2">
                  <c:v>62.76</c:v>
                </c:pt>
                <c:pt idx="3">
                  <c:v>81.849999999999994</c:v>
                </c:pt>
                <c:pt idx="4">
                  <c:v>82.23</c:v>
                </c:pt>
              </c:numCache>
            </c:numRef>
          </c:val>
          <c:extLst>
            <c:ext xmlns:c16="http://schemas.microsoft.com/office/drawing/2014/chart" uri="{C3380CC4-5D6E-409C-BE32-E72D297353CC}">
              <c16:uniqueId val="{00000000-154B-4DE5-BAEB-5E80D3EE17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54B-4DE5-BAEB-5E80D3EE17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94.62</c:v>
                </c:pt>
                <c:pt idx="1">
                  <c:v>89.73</c:v>
                </c:pt>
                <c:pt idx="2">
                  <c:v>96.48</c:v>
                </c:pt>
                <c:pt idx="3">
                  <c:v>91.21</c:v>
                </c:pt>
                <c:pt idx="4">
                  <c:v>95.73</c:v>
                </c:pt>
              </c:numCache>
            </c:numRef>
          </c:val>
          <c:extLst>
            <c:ext xmlns:c16="http://schemas.microsoft.com/office/drawing/2014/chart" uri="{C3380CC4-5D6E-409C-BE32-E72D297353CC}">
              <c16:uniqueId val="{00000000-68D2-431F-AC87-BAE17D682B1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D2-431F-AC87-BAE17D682B1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D1-4D97-9D3F-5C835964CC5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D1-4D97-9D3F-5C835964CC5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A-406B-A493-FD54A0A3683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A-406B-A493-FD54A0A3683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87-47C1-AFBC-B880B3A4B72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87-47C1-AFBC-B880B3A4B72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52-4BB8-8E2D-31E416819C5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52-4BB8-8E2D-31E416819C5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03-4C6F-86F3-F6349353FBD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403-4C6F-86F3-F6349353FBD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111.58</c:v>
                </c:pt>
                <c:pt idx="1">
                  <c:v>89.48</c:v>
                </c:pt>
                <c:pt idx="2">
                  <c:v>107.3</c:v>
                </c:pt>
                <c:pt idx="3">
                  <c:v>97.61</c:v>
                </c:pt>
                <c:pt idx="4">
                  <c:v>111.02</c:v>
                </c:pt>
              </c:numCache>
            </c:numRef>
          </c:val>
          <c:extLst>
            <c:ext xmlns:c16="http://schemas.microsoft.com/office/drawing/2014/chart" uri="{C3380CC4-5D6E-409C-BE32-E72D297353CC}">
              <c16:uniqueId val="{00000000-344D-444B-A958-0B477B05A2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44D-444B-A958-0B477B05A2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206.57</c:v>
                </c:pt>
                <c:pt idx="1">
                  <c:v>251.99</c:v>
                </c:pt>
                <c:pt idx="2">
                  <c:v>215.57</c:v>
                </c:pt>
                <c:pt idx="3">
                  <c:v>239.81</c:v>
                </c:pt>
                <c:pt idx="4">
                  <c:v>196.82</c:v>
                </c:pt>
              </c:numCache>
            </c:numRef>
          </c:val>
          <c:extLst>
            <c:ext xmlns:c16="http://schemas.microsoft.com/office/drawing/2014/chart" uri="{C3380CC4-5D6E-409C-BE32-E72D297353CC}">
              <c16:uniqueId val="{00000000-DD95-4056-9EEC-91F7261B99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D95-4056-9EEC-91F7261B99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大玉村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8784</v>
      </c>
      <c r="AM8" s="36"/>
      <c r="AN8" s="36"/>
      <c r="AO8" s="36"/>
      <c r="AP8" s="36"/>
      <c r="AQ8" s="36"/>
      <c r="AR8" s="36"/>
      <c r="AS8" s="36"/>
      <c r="AT8" s="37">
        <f>データ!T6</f>
        <v>79.44</v>
      </c>
      <c r="AU8" s="37"/>
      <c r="AV8" s="37"/>
      <c r="AW8" s="37"/>
      <c r="AX8" s="37"/>
      <c r="AY8" s="37"/>
      <c r="AZ8" s="37"/>
      <c r="BA8" s="37"/>
      <c r="BB8" s="37">
        <f>データ!U6</f>
        <v>110.57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41.84</v>
      </c>
      <c r="Q10" s="37"/>
      <c r="R10" s="37"/>
      <c r="S10" s="37"/>
      <c r="T10" s="37"/>
      <c r="U10" s="37"/>
      <c r="V10" s="37"/>
      <c r="W10" s="37">
        <f>データ!Q6</f>
        <v>100</v>
      </c>
      <c r="X10" s="37"/>
      <c r="Y10" s="37"/>
      <c r="Z10" s="37"/>
      <c r="AA10" s="37"/>
      <c r="AB10" s="37"/>
      <c r="AC10" s="37"/>
      <c r="AD10" s="36">
        <f>データ!R6</f>
        <v>5665</v>
      </c>
      <c r="AE10" s="36"/>
      <c r="AF10" s="36"/>
      <c r="AG10" s="36"/>
      <c r="AH10" s="36"/>
      <c r="AI10" s="36"/>
      <c r="AJ10" s="36"/>
      <c r="AK10" s="2"/>
      <c r="AL10" s="36">
        <f>データ!V6</f>
        <v>3670</v>
      </c>
      <c r="AM10" s="36"/>
      <c r="AN10" s="36"/>
      <c r="AO10" s="36"/>
      <c r="AP10" s="36"/>
      <c r="AQ10" s="36"/>
      <c r="AR10" s="36"/>
      <c r="AS10" s="36"/>
      <c r="AT10" s="37">
        <f>データ!W6</f>
        <v>1.59</v>
      </c>
      <c r="AU10" s="37"/>
      <c r="AV10" s="37"/>
      <c r="AW10" s="37"/>
      <c r="AX10" s="37"/>
      <c r="AY10" s="37"/>
      <c r="AZ10" s="37"/>
      <c r="BA10" s="37"/>
      <c r="BB10" s="37">
        <f>データ!X6</f>
        <v>2308.1799999999998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NbC3MmGxV/d29tmotGaNNEEwDAUgH+hKUk8fZSuQ7UYDwIeJpmum78jIhDIsVx5Uk9JNhRxZkpLifCBMPHEnXw==" saltValue="I4CRp4FY4FvyB4OiBOLwp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73229</v>
      </c>
      <c r="D6" s="19">
        <f t="shared" si="3"/>
        <v>47</v>
      </c>
      <c r="E6" s="19">
        <f t="shared" si="3"/>
        <v>17</v>
      </c>
      <c r="F6" s="19">
        <f t="shared" si="3"/>
        <v>5</v>
      </c>
      <c r="G6" s="19">
        <f t="shared" si="3"/>
        <v>0</v>
      </c>
      <c r="H6" s="19" t="str">
        <f t="shared" si="3"/>
        <v>福島県　大玉村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41.84</v>
      </c>
      <c r="Q6" s="20">
        <f t="shared" si="3"/>
        <v>100</v>
      </c>
      <c r="R6" s="20">
        <f t="shared" si="3"/>
        <v>5665</v>
      </c>
      <c r="S6" s="20">
        <f t="shared" si="3"/>
        <v>8784</v>
      </c>
      <c r="T6" s="20">
        <f t="shared" si="3"/>
        <v>79.44</v>
      </c>
      <c r="U6" s="20">
        <f t="shared" si="3"/>
        <v>110.57</v>
      </c>
      <c r="V6" s="20">
        <f t="shared" si="3"/>
        <v>3670</v>
      </c>
      <c r="W6" s="20">
        <f t="shared" si="3"/>
        <v>1.59</v>
      </c>
      <c r="X6" s="20">
        <f t="shared" si="3"/>
        <v>2308.1799999999998</v>
      </c>
      <c r="Y6" s="21">
        <f>IF(Y7="",NA(),Y7)</f>
        <v>94.62</v>
      </c>
      <c r="Z6" s="21">
        <f t="shared" ref="Z6:AH6" si="4">IF(Z7="",NA(),Z7)</f>
        <v>89.73</v>
      </c>
      <c r="AA6" s="21">
        <f t="shared" si="4"/>
        <v>96.48</v>
      </c>
      <c r="AB6" s="21">
        <f t="shared" si="4"/>
        <v>91.21</v>
      </c>
      <c r="AC6" s="21">
        <f t="shared" si="4"/>
        <v>95.73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111.58</v>
      </c>
      <c r="BR6" s="21">
        <f t="shared" ref="BR6:BZ6" si="8">IF(BR7="",NA(),BR7)</f>
        <v>89.48</v>
      </c>
      <c r="BS6" s="21">
        <f t="shared" si="8"/>
        <v>107.3</v>
      </c>
      <c r="BT6" s="21">
        <f t="shared" si="8"/>
        <v>97.61</v>
      </c>
      <c r="BU6" s="21">
        <f t="shared" si="8"/>
        <v>111.02</v>
      </c>
      <c r="BV6" s="21">
        <f t="shared" si="8"/>
        <v>57.31</v>
      </c>
      <c r="BW6" s="21">
        <f t="shared" si="8"/>
        <v>57.08</v>
      </c>
      <c r="BX6" s="21">
        <f t="shared" si="8"/>
        <v>56.26</v>
      </c>
      <c r="BY6" s="21">
        <f t="shared" si="8"/>
        <v>52.94</v>
      </c>
      <c r="BZ6" s="21">
        <f t="shared" si="8"/>
        <v>52.05</v>
      </c>
      <c r="CA6" s="20" t="str">
        <f>IF(CA7="","",IF(CA7="-","【-】","【"&amp;SUBSTITUTE(TEXT(CA7,"#,##0.00"),"-","△")&amp;"】"))</f>
        <v>【56.93】</v>
      </c>
      <c r="CB6" s="21">
        <f>IF(CB7="",NA(),CB7)</f>
        <v>206.57</v>
      </c>
      <c r="CC6" s="21">
        <f t="shared" ref="CC6:CK6" si="9">IF(CC7="",NA(),CC7)</f>
        <v>251.99</v>
      </c>
      <c r="CD6" s="21">
        <f t="shared" si="9"/>
        <v>215.57</v>
      </c>
      <c r="CE6" s="21">
        <f t="shared" si="9"/>
        <v>239.81</v>
      </c>
      <c r="CF6" s="21">
        <f t="shared" si="9"/>
        <v>196.82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40.159999999999997</v>
      </c>
      <c r="CN6" s="21">
        <f t="shared" ref="CN6:CV6" si="10">IF(CN7="",NA(),CN7)</f>
        <v>42.66</v>
      </c>
      <c r="CO6" s="21">
        <f t="shared" si="10"/>
        <v>47.94</v>
      </c>
      <c r="CP6" s="21">
        <f t="shared" si="10"/>
        <v>43.59</v>
      </c>
      <c r="CQ6" s="21">
        <f t="shared" si="10"/>
        <v>43.76</v>
      </c>
      <c r="CR6" s="21">
        <f t="shared" si="10"/>
        <v>50.14</v>
      </c>
      <c r="CS6" s="21">
        <f t="shared" si="10"/>
        <v>54.83</v>
      </c>
      <c r="CT6" s="21">
        <f t="shared" si="10"/>
        <v>66.53</v>
      </c>
      <c r="CU6" s="21">
        <f t="shared" si="10"/>
        <v>52.35</v>
      </c>
      <c r="CV6" s="21">
        <f t="shared" si="10"/>
        <v>46.25</v>
      </c>
      <c r="CW6" s="20" t="str">
        <f>IF(CW7="","",IF(CW7="-","【-】","【"&amp;SUBSTITUTE(TEXT(CW7,"#,##0.00"),"-","△")&amp;"】"))</f>
        <v>【49.87】</v>
      </c>
      <c r="CX6" s="21">
        <f>IF(CX7="",NA(),CX7)</f>
        <v>59.81</v>
      </c>
      <c r="CY6" s="21">
        <f t="shared" ref="CY6:DG6" si="11">IF(CY7="",NA(),CY7)</f>
        <v>61.1</v>
      </c>
      <c r="CZ6" s="21">
        <f t="shared" si="11"/>
        <v>62.76</v>
      </c>
      <c r="DA6" s="21">
        <f t="shared" si="11"/>
        <v>81.849999999999994</v>
      </c>
      <c r="DB6" s="21">
        <f t="shared" si="11"/>
        <v>82.23</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73229</v>
      </c>
      <c r="D7" s="23">
        <v>47</v>
      </c>
      <c r="E7" s="23">
        <v>17</v>
      </c>
      <c r="F7" s="23">
        <v>5</v>
      </c>
      <c r="G7" s="23">
        <v>0</v>
      </c>
      <c r="H7" s="23" t="s">
        <v>98</v>
      </c>
      <c r="I7" s="23" t="s">
        <v>99</v>
      </c>
      <c r="J7" s="23" t="s">
        <v>100</v>
      </c>
      <c r="K7" s="23" t="s">
        <v>101</v>
      </c>
      <c r="L7" s="23" t="s">
        <v>102</v>
      </c>
      <c r="M7" s="23" t="s">
        <v>103</v>
      </c>
      <c r="N7" s="24" t="s">
        <v>104</v>
      </c>
      <c r="O7" s="24" t="s">
        <v>105</v>
      </c>
      <c r="P7" s="24">
        <v>41.84</v>
      </c>
      <c r="Q7" s="24">
        <v>100</v>
      </c>
      <c r="R7" s="24">
        <v>5665</v>
      </c>
      <c r="S7" s="24">
        <v>8784</v>
      </c>
      <c r="T7" s="24">
        <v>79.44</v>
      </c>
      <c r="U7" s="24">
        <v>110.57</v>
      </c>
      <c r="V7" s="24">
        <v>3670</v>
      </c>
      <c r="W7" s="24">
        <v>1.59</v>
      </c>
      <c r="X7" s="24">
        <v>2308.1799999999998</v>
      </c>
      <c r="Y7" s="24">
        <v>94.62</v>
      </c>
      <c r="Z7" s="24">
        <v>89.73</v>
      </c>
      <c r="AA7" s="24">
        <v>96.48</v>
      </c>
      <c r="AB7" s="24">
        <v>91.21</v>
      </c>
      <c r="AC7" s="24">
        <v>95.73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111.58</v>
      </c>
      <c r="BR7" s="24">
        <v>89.48</v>
      </c>
      <c r="BS7" s="24">
        <v>107.3</v>
      </c>
      <c r="BT7" s="24">
        <v>97.61</v>
      </c>
      <c r="BU7" s="24">
        <v>111.02</v>
      </c>
      <c r="BV7" s="24">
        <v>57.31</v>
      </c>
      <c r="BW7" s="24">
        <v>57.08</v>
      </c>
      <c r="BX7" s="24">
        <v>56.26</v>
      </c>
      <c r="BY7" s="24">
        <v>52.94</v>
      </c>
      <c r="BZ7" s="24">
        <v>52.05</v>
      </c>
      <c r="CA7" s="24">
        <v>56.93</v>
      </c>
      <c r="CB7" s="24">
        <v>206.57</v>
      </c>
      <c r="CC7" s="24">
        <v>251.99</v>
      </c>
      <c r="CD7" s="24">
        <v>215.57</v>
      </c>
      <c r="CE7" s="24">
        <v>239.81</v>
      </c>
      <c r="CF7" s="24">
        <v>196.82</v>
      </c>
      <c r="CG7" s="24">
        <v>273.52</v>
      </c>
      <c r="CH7" s="24">
        <v>274.99</v>
      </c>
      <c r="CI7" s="24">
        <v>282.08999999999997</v>
      </c>
      <c r="CJ7" s="24">
        <v>303.27999999999997</v>
      </c>
      <c r="CK7" s="24">
        <v>301.86</v>
      </c>
      <c r="CL7" s="24">
        <v>271.14999999999998</v>
      </c>
      <c r="CM7" s="24">
        <v>40.159999999999997</v>
      </c>
      <c r="CN7" s="24">
        <v>42.66</v>
      </c>
      <c r="CO7" s="24">
        <v>47.94</v>
      </c>
      <c r="CP7" s="24">
        <v>43.59</v>
      </c>
      <c r="CQ7" s="24">
        <v>43.76</v>
      </c>
      <c r="CR7" s="24">
        <v>50.14</v>
      </c>
      <c r="CS7" s="24">
        <v>54.83</v>
      </c>
      <c r="CT7" s="24">
        <v>66.53</v>
      </c>
      <c r="CU7" s="24">
        <v>52.35</v>
      </c>
      <c r="CV7" s="24">
        <v>46.25</v>
      </c>
      <c r="CW7" s="24">
        <v>49.87</v>
      </c>
      <c r="CX7" s="24">
        <v>59.81</v>
      </c>
      <c r="CY7" s="24">
        <v>61.1</v>
      </c>
      <c r="CZ7" s="24">
        <v>62.76</v>
      </c>
      <c r="DA7" s="24">
        <v>81.849999999999994</v>
      </c>
      <c r="DB7" s="24">
        <v>82.23</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2024-12-19T01:42:32Z</dcterms:created>
  <dcterms:modified xsi:type="dcterms:W3CDTF">2025-03-04T04:19:36Z</dcterms:modified>
  <cp:category/>
</cp:coreProperties>
</file>