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0.152.96.40\FileA\建設部\上下水道課\13_下水道係\00_総務\02_財政課照会\R06\13_公営企業に係る経営比較分析表（令和5年度決算）分析等\"/>
    </mc:Choice>
  </mc:AlternateContent>
  <xr:revisionPtr revIDLastSave="0" documentId="13_ncr:1_{94ED646B-B163-4693-841A-B060723B5392}" xr6:coauthVersionLast="36" xr6:coauthVersionMax="36" xr10:uidLastSave="{00000000-0000-0000-0000-000000000000}"/>
  <workbookProtection workbookAlgorithmName="SHA-512" workbookHashValue="tJi9BuJMT3shmV7uR45WDv3Gz0jRbWu9Ns/ugzfYlB2CeA4318lp6mJvyUu+raiOfYzQs2k9qyzMPER0pC0Gow==" workbookSaltValue="EcoeLZgBYy0kB7jLI1q6Jg==" workbookSpinCount="100000" lockStructure="1"/>
  <bookViews>
    <workbookView xWindow="0" yWindow="0" windowWidth="9195" windowHeight="27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T10" i="4"/>
  <c r="AL10" i="4"/>
  <c r="I10" i="4"/>
  <c r="AL8" i="4"/>
  <c r="I8"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<sst xmlns="http://schemas.openxmlformats.org/spreadsheetml/2006/main" count="236" uniqueCount="115">
  <si>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</si>
  <si>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</si>
  <si>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</si>
  <si>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</si>
  <si>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</si>
  <si>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</si>
  <si>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</si>
  <si>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</si>
  <si>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</si>
  <si>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</si>
  <si>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</si>
  <si>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</si>
  <si>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</si>
  <si>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</si>
  <si>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</si>
  <si>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</si>
  <si>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</si>
  <si>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</si>
  <si>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</si>
  <si>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</si>
  <si>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</si>
  <si>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</si>
  <si>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</si>
  <si>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</si>
  <si>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</si>
  <si>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</si>
  <si>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</si>
  <si>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</si>
  <si>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</si>
  <si>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</si>
  <si>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</si>
  <si>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</si>
  <si>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</si>
  <si>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</si>
  <si>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</si>
  <si>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</si>
  <si>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</si>
  <si>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</si>
  <si>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</si>
  <si>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</si>
  <si>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</si>
  <si>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</si>
  <si>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</si>
  <si>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</si>
  <si>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</si>
  <si>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</si>
  <si>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</si>
  <si>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</si>
  <si>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</si>
  <si>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</si>
  <si>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</si>
  <si>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</si>
  <si>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</si>
  <si>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</si>
  <si>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</si>
  <si>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</si>
  <si>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</si>
  <si>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</si>
  <si>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</si>
  <si>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</si>
  <si>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</si>
  <si>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</si>
  <si>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</si>
  <si>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</si>
  <si>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</si>
  <si>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</si>
  <si>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</si>
  <si>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</si>
  <si>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</si>
  <si>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</si>
  <si>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</si>
  <si>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</si>
  <si>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</si>
  <si>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</si>
  <si>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</si>
  <si>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</si>
  <si>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</si>
  <si>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</si>
  <si>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</si>
  <si>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</si>
  <si>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</si>
  <si>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</si>
  <si>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</si>
  <si>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</si>
  <si>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</si>
  <si>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</si>
  <si>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</si>
  <si>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</si>
  <si>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</si>
  <si>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</si>
  <si>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</si>
  <si>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</si>
  <si>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</si>
  <si>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</si>
  <si>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</si>
  <si>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</si>
  <si>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</si>
  <si>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</si>
  <si>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</si>
  <si>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</si>
  <si>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</si>
  <si>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</si>
  <si>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</si>
  <si>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</si>
  <si>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</si>
  <si>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</si>
  <si>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</si>
  <si>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</si>
  <si>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</si>
  <si>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</si>
  <si>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</si>
  <si>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</si>
  <si>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経常収支比率については、過年度同様に100％を超えている状況であるが、利益のうち大部分が一般会計からの繰入金によるものである。近年の物価上昇等の要因を考慮し、将来的な健全経営に向けて料金のあり方を検証する必要がある。
流動比率については、類似団体や全国平均同様に100％を下回っており、経営努力を踏まえた資金の確保を継続したい。
企業債残高対事業規模比率については、企業債残高が減少していく見込みであるため、今後も償還と借入のバランスを管理していきたい。
経費回収率は、昨年度に引き続き100％を超える結果となったが、将来の設備投資に必要な経費を確保できるよう汚水処理原価や経常収支比率と併せて管理し必要な対策を講じていく。
</t>
    <rPh sb="0" eb="2">
      <t>ケイジョウ</t>
    </rPh>
    <rPh sb="2" eb="4">
      <t>シュウシ</t>
    </rPh>
    <rPh sb="4" eb="6">
      <t>ヒリツ</t>
    </rPh>
    <rPh sb="12" eb="15">
      <t>カネンド</t>
    </rPh>
    <rPh sb="15" eb="17">
      <t>ドウヨウ</t>
    </rPh>
    <rPh sb="23" eb="24">
      <t>コ</t>
    </rPh>
    <rPh sb="28" eb="30">
      <t>ジョウキョウ</t>
    </rPh>
    <rPh sb="35" eb="37">
      <t>リエキ</t>
    </rPh>
    <rPh sb="40" eb="43">
      <t>ダイブブン</t>
    </rPh>
    <rPh sb="44" eb="46">
      <t>イッパン</t>
    </rPh>
    <rPh sb="46" eb="48">
      <t>カイケイ</t>
    </rPh>
    <rPh sb="51" eb="53">
      <t>クリイレ</t>
    </rPh>
    <rPh sb="53" eb="54">
      <t>キン</t>
    </rPh>
    <rPh sb="63" eb="65">
      <t>キンネン</t>
    </rPh>
    <rPh sb="66" eb="68">
      <t>ブッカ</t>
    </rPh>
    <rPh sb="68" eb="70">
      <t>ジョウショウ</t>
    </rPh>
    <rPh sb="70" eb="71">
      <t>トウ</t>
    </rPh>
    <rPh sb="72" eb="74">
      <t>ヨウイン</t>
    </rPh>
    <rPh sb="75" eb="77">
      <t>コウリョ</t>
    </rPh>
    <rPh sb="79" eb="82">
      <t>ショウライテキ</t>
    </rPh>
    <rPh sb="83" eb="85">
      <t>ケンゼン</t>
    </rPh>
    <rPh sb="85" eb="87">
      <t>ケイエイ</t>
    </rPh>
    <rPh sb="88" eb="89">
      <t>ム</t>
    </rPh>
    <rPh sb="91" eb="93">
      <t>リョウキン</t>
    </rPh>
    <rPh sb="96" eb="97">
      <t>カタ</t>
    </rPh>
    <rPh sb="98" eb="100">
      <t>ケンショウ</t>
    </rPh>
    <rPh sb="102" eb="104">
      <t>ヒツヨウ</t>
    </rPh>
    <rPh sb="109" eb="111">
      <t>リュウドウ</t>
    </rPh>
    <rPh sb="111" eb="113">
      <t>ヒリツ</t>
    </rPh>
    <rPh sb="119" eb="121">
      <t>ルイジ</t>
    </rPh>
    <rPh sb="121" eb="123">
      <t>ダンタイ</t>
    </rPh>
    <rPh sb="124" eb="126">
      <t>ゼンコク</t>
    </rPh>
    <rPh sb="126" eb="128">
      <t>ヘイキン</t>
    </rPh>
    <rPh sb="128" eb="130">
      <t>ドウヨウ</t>
    </rPh>
    <rPh sb="136" eb="138">
      <t>シタマワ</t>
    </rPh>
    <rPh sb="143" eb="145">
      <t>ケイエイ</t>
    </rPh>
    <rPh sb="145" eb="147">
      <t>ドリョク</t>
    </rPh>
    <rPh sb="148" eb="149">
      <t>フ</t>
    </rPh>
    <rPh sb="152" eb="154">
      <t>シキン</t>
    </rPh>
    <rPh sb="155" eb="157">
      <t>カクホ</t>
    </rPh>
    <rPh sb="158" eb="160">
      <t>ケイゾク</t>
    </rPh>
    <rPh sb="165" eb="167">
      <t>キギョウ</t>
    </rPh>
    <rPh sb="167" eb="168">
      <t>サイ</t>
    </rPh>
    <rPh sb="168" eb="170">
      <t>ザンダカ</t>
    </rPh>
    <rPh sb="170" eb="171">
      <t>タイ</t>
    </rPh>
    <rPh sb="171" eb="173">
      <t>ジギョウ</t>
    </rPh>
    <rPh sb="173" eb="175">
      <t>キボ</t>
    </rPh>
    <rPh sb="175" eb="177">
      <t>ヒリツ</t>
    </rPh>
    <rPh sb="183" eb="185">
      <t>キギョウ</t>
    </rPh>
    <rPh sb="185" eb="186">
      <t>サイ</t>
    </rPh>
    <rPh sb="186" eb="188">
      <t>ザンダカ</t>
    </rPh>
    <rPh sb="189" eb="191">
      <t>ゲンショウ</t>
    </rPh>
    <rPh sb="195" eb="197">
      <t>ミコ</t>
    </rPh>
    <rPh sb="204" eb="206">
      <t>コンゴ</t>
    </rPh>
    <rPh sb="207" eb="209">
      <t>ショウカン</t>
    </rPh>
    <rPh sb="210" eb="212">
      <t>カリイレ</t>
    </rPh>
    <rPh sb="218" eb="220">
      <t>カンリ</t>
    </rPh>
    <rPh sb="228" eb="230">
      <t>ケイヒ</t>
    </rPh>
    <rPh sb="230" eb="232">
      <t>カイシュウ</t>
    </rPh>
    <rPh sb="232" eb="233">
      <t>リツ</t>
    </rPh>
    <rPh sb="235" eb="238">
      <t>サクネンド</t>
    </rPh>
    <rPh sb="239" eb="240">
      <t>ヒ</t>
    </rPh>
    <rPh sb="241" eb="242">
      <t>ツヅ</t>
    </rPh>
    <rPh sb="248" eb="249">
      <t>コ</t>
    </rPh>
    <rPh sb="251" eb="253">
      <t>ケッカ</t>
    </rPh>
    <rPh sb="259" eb="261">
      <t>ショウライ</t>
    </rPh>
    <rPh sb="262" eb="264">
      <t>セツビ</t>
    </rPh>
    <rPh sb="264" eb="266">
      <t>トウシ</t>
    </rPh>
    <rPh sb="267" eb="269">
      <t>ヒツヨウ</t>
    </rPh>
    <rPh sb="270" eb="272">
      <t>ケイヒ</t>
    </rPh>
    <rPh sb="273" eb="275">
      <t>カクホ</t>
    </rPh>
    <rPh sb="294" eb="295">
      <t>アワ</t>
    </rPh>
    <rPh sb="297" eb="299">
      <t>カンリ</t>
    </rPh>
    <rPh sb="300" eb="302">
      <t>ヒツヨウ</t>
    </rPh>
    <rPh sb="303" eb="305">
      <t>タイサク</t>
    </rPh>
    <rPh sb="306" eb="307">
      <t>コウ</t>
    </rPh>
    <phoneticPr fontId="4"/>
  </si>
  <si>
    <t>法定耐用年数を超えた管渠がないため、管渠老朽化率は0％であるが、有形固定資産減価償却率は年々上昇している。このことから、徐々に法定耐用年数に近づいている管渠が増加していると判断されるため、老朽管渠調査に基づいた管渠の改善を図っていく必要がある。</t>
    <rPh sb="0" eb="2">
      <t>ホウテイ</t>
    </rPh>
    <rPh sb="2" eb="4">
      <t>タイヨウ</t>
    </rPh>
    <rPh sb="4" eb="6">
      <t>ネンスウ</t>
    </rPh>
    <rPh sb="7" eb="8">
      <t>コ</t>
    </rPh>
    <rPh sb="10" eb="12">
      <t>カンキョ</t>
    </rPh>
    <rPh sb="18" eb="20">
      <t>カンキョ</t>
    </rPh>
    <rPh sb="20" eb="23">
      <t>ロウキュウカ</t>
    </rPh>
    <rPh sb="23" eb="24">
      <t>リツ</t>
    </rPh>
    <rPh sb="32" eb="34">
      <t>ユウケイ</t>
    </rPh>
    <rPh sb="34" eb="36">
      <t>コテイ</t>
    </rPh>
    <rPh sb="36" eb="38">
      <t>シサン</t>
    </rPh>
    <rPh sb="38" eb="40">
      <t>ゲンカ</t>
    </rPh>
    <rPh sb="40" eb="42">
      <t>ショウキャク</t>
    </rPh>
    <rPh sb="42" eb="43">
      <t>リツ</t>
    </rPh>
    <rPh sb="44" eb="46">
      <t>ネンネン</t>
    </rPh>
    <rPh sb="46" eb="48">
      <t>ジョウショウ</t>
    </rPh>
    <rPh sb="60" eb="62">
      <t>ジョジョ</t>
    </rPh>
    <rPh sb="63" eb="65">
      <t>ホウテイ</t>
    </rPh>
    <rPh sb="65" eb="67">
      <t>タイヨウ</t>
    </rPh>
    <rPh sb="67" eb="69">
      <t>ネンスウ</t>
    </rPh>
    <rPh sb="70" eb="71">
      <t>チカ</t>
    </rPh>
    <rPh sb="76" eb="78">
      <t>カンキョ</t>
    </rPh>
    <rPh sb="79" eb="81">
      <t>ゾウカ</t>
    </rPh>
    <rPh sb="86" eb="88">
      <t>ハンダン</t>
    </rPh>
    <rPh sb="94" eb="96">
      <t>ロウキュウ</t>
    </rPh>
    <rPh sb="96" eb="98">
      <t>カンキョ</t>
    </rPh>
    <rPh sb="98" eb="100">
      <t>チョウサ</t>
    </rPh>
    <rPh sb="101" eb="102">
      <t>モト</t>
    </rPh>
    <rPh sb="105" eb="107">
      <t>カンキョ</t>
    </rPh>
    <rPh sb="108" eb="110">
      <t>カイゼン</t>
    </rPh>
    <rPh sb="111" eb="112">
      <t>ハカ</t>
    </rPh>
    <rPh sb="116" eb="118">
      <t>ヒツヨウ</t>
    </rPh>
    <phoneticPr fontId="4"/>
  </si>
  <si>
    <t>物価上昇の影響を考慮した将来の施設更新費用等を随時見直しながら、計画的な経営となるよう、毎年度の事業検証を実施していく。
また、継続的に経費削減の取り組みを進めていく。</t>
    <rPh sb="0" eb="2">
      <t>ブッカ</t>
    </rPh>
    <rPh sb="2" eb="4">
      <t>ジョウショウ</t>
    </rPh>
    <rPh sb="5" eb="7">
      <t>エイキョウ</t>
    </rPh>
    <rPh sb="8" eb="10">
      <t>コウリョ</t>
    </rPh>
    <rPh sb="12" eb="14">
      <t>ショウライ</t>
    </rPh>
    <rPh sb="15" eb="17">
      <t>シセツ</t>
    </rPh>
    <rPh sb="17" eb="19">
      <t>コウシン</t>
    </rPh>
    <rPh sb="19" eb="21">
      <t>ヒヨウ</t>
    </rPh>
    <rPh sb="21" eb="22">
      <t>トウ</t>
    </rPh>
    <rPh sb="23" eb="25">
      <t>ズイジ</t>
    </rPh>
    <rPh sb="25" eb="27">
      <t>ミナオ</t>
    </rPh>
    <rPh sb="32" eb="35">
      <t>ケイカクテキ</t>
    </rPh>
    <rPh sb="36" eb="38">
      <t>ケイエイ</t>
    </rPh>
    <rPh sb="44" eb="47">
      <t>マイネンド</t>
    </rPh>
    <rPh sb="48" eb="50">
      <t>ジギョウ</t>
    </rPh>
    <rPh sb="50" eb="52">
      <t>ケンショウ</t>
    </rPh>
    <rPh sb="53" eb="55">
      <t>ジッシ</t>
    </rPh>
    <rPh sb="64" eb="67">
      <t>ケイゾクテキ</t>
    </rPh>
    <rPh sb="68" eb="70">
      <t>ケイヒ</t>
    </rPh>
    <rPh sb="70" eb="72">
      <t>サクゲン</t>
    </rPh>
    <rPh sb="73" eb="74">
      <t>ト</t>
    </rPh>
    <rPh sb="75" eb="76">
      <t>ク</t>
    </rPh>
    <rPh sb="78" eb="7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</si>
</sst>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0.54</c:v>
                </c:pt>
                <c:pt idx="1">
                  <c:v>0.65</c:v>
                </c:pt>
                <c:pt idx="2">
                  <c:v>0.43</c:v>
                </c:pt>
                <c:pt idx="3" formatCode="#,##0.00;&quot;△&quot;#,##0.00">
                  <c:v>0</c:v>
                </c:pt>
                <c:pt idx="4" formatCode="#,##0.00;&quot;△&quot;#,##0.00">
                  <c:v>0</c:v>
                </c:pt>
              </c:numCache>
            </c:numRef>
          </c:val>
          <c:extLst>
            <c:ext xmlns:c16="http://schemas.microsoft.com/office/drawing/2014/chart" uri="{C3380CC4-5D6E-409C-BE32-E72D297353CC}">
              <c16:uniqueId val="{00000000-58F5-4D1E-BFDA-1D42C7C69F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58F5-4D1E-BFDA-1D42C7C69F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7A-4FE2-8A1D-C8A00E0DAE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1A7A-4FE2-8A1D-C8A00E0DAE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97.88</c:v>
                </c:pt>
                <c:pt idx="1">
                  <c:v>98</c:v>
                </c:pt>
                <c:pt idx="2">
                  <c:v>98.1</c:v>
                </c:pt>
                <c:pt idx="3">
                  <c:v>98.17</c:v>
                </c:pt>
                <c:pt idx="4">
                  <c:v>98.2</c:v>
                </c:pt>
              </c:numCache>
            </c:numRef>
          </c:val>
          <c:extLst>
            <c:ext xmlns:c16="http://schemas.microsoft.com/office/drawing/2014/chart" uri="{C3380CC4-5D6E-409C-BE32-E72D297353CC}">
              <c16:uniqueId val="{00000000-66F3-478A-9AFC-AC90BFFF70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66F3-478A-9AFC-AC90BFFF70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106.64</c:v>
                </c:pt>
                <c:pt idx="1">
                  <c:v>111.92</c:v>
                </c:pt>
                <c:pt idx="2">
                  <c:v>119.09</c:v>
                </c:pt>
                <c:pt idx="3">
                  <c:v>118.64</c:v>
                </c:pt>
                <c:pt idx="4">
                  <c:v>123.6</c:v>
                </c:pt>
              </c:numCache>
            </c:numRef>
          </c:val>
          <c:extLst>
            <c:ext xmlns:c16="http://schemas.microsoft.com/office/drawing/2014/chart" uri="{C3380CC4-5D6E-409C-BE32-E72D297353CC}">
              <c16:uniqueId val="{00000000-082D-4FFF-A6D0-779EE31290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082D-4FFF-A6D0-779EE31290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4.2699999999999996</c:v>
                </c:pt>
                <c:pt idx="1">
                  <c:v>7.25</c:v>
                </c:pt>
                <c:pt idx="2">
                  <c:v>10.76</c:v>
                </c:pt>
                <c:pt idx="3">
                  <c:v>13.56</c:v>
                </c:pt>
                <c:pt idx="4">
                  <c:v>16.66</c:v>
                </c:pt>
              </c:numCache>
            </c:numRef>
          </c:val>
          <c:extLst>
            <c:ext xmlns:c16="http://schemas.microsoft.com/office/drawing/2014/chart" uri="{C3380CC4-5D6E-409C-BE32-E72D297353CC}">
              <c16:uniqueId val="{00000000-D537-4FD4-84DB-C058082506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D537-4FD4-84DB-C058082506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E0-452C-A8AF-41C87F5E1F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5DE0-452C-A8AF-41C87F5E1F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AB-4E49-9EA9-596539D3A2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F5AB-4E49-9EA9-596539D3A2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63.47</c:v>
                </c:pt>
                <c:pt idx="1">
                  <c:v>77.28</c:v>
                </c:pt>
                <c:pt idx="2">
                  <c:v>77.52</c:v>
                </c:pt>
                <c:pt idx="3">
                  <c:v>81.41</c:v>
                </c:pt>
                <c:pt idx="4">
                  <c:v>91.55</c:v>
                </c:pt>
              </c:numCache>
            </c:numRef>
          </c:val>
          <c:extLst>
            <c:ext xmlns:c16="http://schemas.microsoft.com/office/drawing/2014/chart" uri="{C3380CC4-5D6E-409C-BE32-E72D297353CC}">
              <c16:uniqueId val="{00000000-6F9B-4C90-8F6F-7D4B6C203B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6F9B-4C90-8F6F-7D4B6C203B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883.38</c:v>
                </c:pt>
                <c:pt idx="1">
                  <c:v>903.51</c:v>
                </c:pt>
                <c:pt idx="2">
                  <c:v>876.98</c:v>
                </c:pt>
                <c:pt idx="3">
                  <c:v>832.85</c:v>
                </c:pt>
                <c:pt idx="4">
                  <c:v>776.05</c:v>
                </c:pt>
              </c:numCache>
            </c:numRef>
          </c:val>
          <c:extLst>
            <c:ext xmlns:c16="http://schemas.microsoft.com/office/drawing/2014/chart" uri="{C3380CC4-5D6E-409C-BE32-E72D297353CC}">
              <c16:uniqueId val="{00000000-DC07-4556-8430-71C66CF5B91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DC07-4556-8430-71C66CF5B91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77.28</c:v>
                </c:pt>
                <c:pt idx="1">
                  <c:v>86.91</c:v>
                </c:pt>
                <c:pt idx="2">
                  <c:v>100</c:v>
                </c:pt>
                <c:pt idx="3">
                  <c:v>103.13</c:v>
                </c:pt>
                <c:pt idx="4">
                  <c:v>107.01</c:v>
                </c:pt>
              </c:numCache>
            </c:numRef>
          </c:val>
          <c:extLst>
            <c:ext xmlns:c16="http://schemas.microsoft.com/office/drawing/2014/chart" uri="{C3380CC4-5D6E-409C-BE32-E72D297353CC}">
              <c16:uniqueId val="{00000000-E187-47AE-959A-D802F38675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E187-47AE-959A-D802F38675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220.18</c:v>
                </c:pt>
                <c:pt idx="1">
                  <c:v>192.46</c:v>
                </c:pt>
                <c:pt idx="2">
                  <c:v>166.9</c:v>
                </c:pt>
                <c:pt idx="3">
                  <c:v>161.83000000000001</c:v>
                </c:pt>
                <c:pt idx="4">
                  <c:v>156.46</c:v>
                </c:pt>
              </c:numCache>
            </c:numRef>
          </c:val>
          <c:extLst>
            <c:ext xmlns:c16="http://schemas.microsoft.com/office/drawing/2014/chart" uri="{C3380CC4-5D6E-409C-BE32-E72D297353CC}">
              <c16:uniqueId val="{00000000-C300-45A2-B335-BE10DBD791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C300-45A2-B335-BE10DBD791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本宮市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54">
        <f>データ!S6</f>
        <v>29852</v>
      </c>
      <c r="AM8" s="54"/>
      <c r="AN8" s="54"/>
      <c r="AO8" s="54"/>
      <c r="AP8" s="54"/>
      <c r="AQ8" s="54"/>
      <c r="AR8" s="54"/>
      <c r="AS8" s="54"/>
      <c r="AT8" s="53">
        <f>データ!T6</f>
        <v>88.02</v>
      </c>
      <c r="AU8" s="53"/>
      <c r="AV8" s="53"/>
      <c r="AW8" s="53"/>
      <c r="AX8" s="53"/>
      <c r="AY8" s="53"/>
      <c r="AZ8" s="53"/>
      <c r="BA8" s="53"/>
      <c r="BB8" s="53">
        <f>データ!U6</f>
        <v>339.15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63.79</v>
      </c>
      <c r="J10" s="53"/>
      <c r="K10" s="53"/>
      <c r="L10" s="53"/>
      <c r="M10" s="53"/>
      <c r="N10" s="53"/>
      <c r="O10" s="53"/>
      <c r="P10" s="53">
        <f>データ!P6</f>
        <v>50.45</v>
      </c>
      <c r="Q10" s="53"/>
      <c r="R10" s="53"/>
      <c r="S10" s="53"/>
      <c r="T10" s="53"/>
      <c r="U10" s="53"/>
      <c r="V10" s="53"/>
      <c r="W10" s="53">
        <f>データ!Q6</f>
        <v>85.99</v>
      </c>
      <c r="X10" s="53"/>
      <c r="Y10" s="53"/>
      <c r="Z10" s="53"/>
      <c r="AA10" s="53"/>
      <c r="AB10" s="53"/>
      <c r="AC10" s="53"/>
      <c r="AD10" s="54">
        <f>データ!R6</f>
        <v>3245</v>
      </c>
      <c r="AE10" s="54"/>
      <c r="AF10" s="54"/>
      <c r="AG10" s="54"/>
      <c r="AH10" s="54"/>
      <c r="AI10" s="54"/>
      <c r="AJ10" s="54"/>
      <c r="AK10" s="2"/>
      <c r="AL10" s="54">
        <f>データ!V6</f>
        <v>15026</v>
      </c>
      <c r="AM10" s="54"/>
      <c r="AN10" s="54"/>
      <c r="AO10" s="54"/>
      <c r="AP10" s="54"/>
      <c r="AQ10" s="54"/>
      <c r="AR10" s="54"/>
      <c r="AS10" s="54"/>
      <c r="AT10" s="53">
        <f>データ!W6</f>
        <v>5.51</v>
      </c>
      <c r="AU10" s="53"/>
      <c r="AV10" s="53"/>
      <c r="AW10" s="53"/>
      <c r="AX10" s="53"/>
      <c r="AY10" s="53"/>
      <c r="AZ10" s="53"/>
      <c r="BA10" s="53"/>
      <c r="BB10" s="53">
        <f>データ!X6</f>
        <v>2727.04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DNPz1TE00LvgSWiL4qLLkR8fKREn4h1dg0LmvVk+mJqKLKrV2P6fJQCxgYCWgQVzpq3Ac30v7TUO578nScwEA==" saltValue="+6FMBZxoXda/mL3yNmKU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72141</v>
      </c>
      <c r="D6" s="19">
        <f t="shared" si="3"/>
        <v>46</v>
      </c>
      <c r="E6" s="19">
        <f t="shared" si="3"/>
        <v>17</v>
      </c>
      <c r="F6" s="19">
        <f t="shared" si="3"/>
        <v>1</v>
      </c>
      <c r="G6" s="19">
        <f t="shared" si="3"/>
        <v>0</v>
      </c>
      <c r="H6" s="19" t="str">
        <f t="shared" si="3"/>
        <v>福島県　本宮市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63.79</v>
      </c>
      <c r="P6" s="20">
        <f t="shared" si="3"/>
        <v>50.45</v>
      </c>
      <c r="Q6" s="20">
        <f t="shared" si="3"/>
        <v>85.99</v>
      </c>
      <c r="R6" s="20">
        <f t="shared" si="3"/>
        <v>3245</v>
      </c>
      <c r="S6" s="20">
        <f t="shared" si="3"/>
        <v>29852</v>
      </c>
      <c r="T6" s="20">
        <f t="shared" si="3"/>
        <v>88.02</v>
      </c>
      <c r="U6" s="20">
        <f t="shared" si="3"/>
        <v>339.15</v>
      </c>
      <c r="V6" s="20">
        <f t="shared" si="3"/>
        <v>15026</v>
      </c>
      <c r="W6" s="20">
        <f t="shared" si="3"/>
        <v>5.51</v>
      </c>
      <c r="X6" s="20">
        <f t="shared" si="3"/>
        <v>2727.04</v>
      </c>
      <c r="Y6" s="21">
        <f>IF(Y7="",NA(),Y7)</f>
        <v>106.64</v>
      </c>
      <c r="Z6" s="21">
        <f t="shared" ref="Z6:AH6" si="4">IF(Z7="",NA(),Z7)</f>
        <v>111.92</v>
      </c>
      <c r="AA6" s="21">
        <f t="shared" si="4"/>
        <v>119.09</v>
      </c>
      <c r="AB6" s="21">
        <f t="shared" si="4"/>
        <v>118.64</v>
      </c>
      <c r="AC6" s="21">
        <f t="shared" si="4"/>
        <v>123.6</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63.47</v>
      </c>
      <c r="AV6" s="21">
        <f t="shared" ref="AV6:BD6" si="6">IF(AV7="",NA(),AV7)</f>
        <v>77.28</v>
      </c>
      <c r="AW6" s="21">
        <f t="shared" si="6"/>
        <v>77.52</v>
      </c>
      <c r="AX6" s="21">
        <f t="shared" si="6"/>
        <v>81.41</v>
      </c>
      <c r="AY6" s="21">
        <f t="shared" si="6"/>
        <v>91.55</v>
      </c>
      <c r="AZ6" s="21">
        <f t="shared" si="6"/>
        <v>68.17</v>
      </c>
      <c r="BA6" s="21">
        <f t="shared" si="6"/>
        <v>55.6</v>
      </c>
      <c r="BB6" s="21">
        <f t="shared" si="6"/>
        <v>59.4</v>
      </c>
      <c r="BC6" s="21">
        <f t="shared" si="6"/>
        <v>68.27</v>
      </c>
      <c r="BD6" s="21">
        <f t="shared" si="6"/>
        <v>74.790000000000006</v>
      </c>
      <c r="BE6" s="20" t="str">
        <f>IF(BE7="","",IF(BE7="-","【-】","【"&amp;SUBSTITUTE(TEXT(BE7,"#,##0.00"),"-","△")&amp;"】"))</f>
        <v>【78.43】</v>
      </c>
      <c r="BF6" s="21">
        <f>IF(BF7="",NA(),BF7)</f>
        <v>883.38</v>
      </c>
      <c r="BG6" s="21">
        <f t="shared" ref="BG6:BO6" si="7">IF(BG7="",NA(),BG7)</f>
        <v>903.51</v>
      </c>
      <c r="BH6" s="21">
        <f t="shared" si="7"/>
        <v>876.98</v>
      </c>
      <c r="BI6" s="21">
        <f t="shared" si="7"/>
        <v>832.85</v>
      </c>
      <c r="BJ6" s="21">
        <f t="shared" si="7"/>
        <v>776.05</v>
      </c>
      <c r="BK6" s="21">
        <f t="shared" si="7"/>
        <v>789.44</v>
      </c>
      <c r="BL6" s="21">
        <f t="shared" si="7"/>
        <v>789.08</v>
      </c>
      <c r="BM6" s="21">
        <f t="shared" si="7"/>
        <v>747.84</v>
      </c>
      <c r="BN6" s="21">
        <f t="shared" si="7"/>
        <v>804.98</v>
      </c>
      <c r="BO6" s="21">
        <f t="shared" si="7"/>
        <v>767.56</v>
      </c>
      <c r="BP6" s="20" t="str">
        <f>IF(BP7="","",IF(BP7="-","【-】","【"&amp;SUBSTITUTE(TEXT(BP7,"#,##0.00"),"-","△")&amp;"】"))</f>
        <v>【630.82】</v>
      </c>
      <c r="BQ6" s="21">
        <f>IF(BQ7="",NA(),BQ7)</f>
        <v>77.28</v>
      </c>
      <c r="BR6" s="21">
        <f t="shared" ref="BR6:BZ6" si="8">IF(BR7="",NA(),BR7)</f>
        <v>86.91</v>
      </c>
      <c r="BS6" s="21">
        <f t="shared" si="8"/>
        <v>100</v>
      </c>
      <c r="BT6" s="21">
        <f t="shared" si="8"/>
        <v>103.13</v>
      </c>
      <c r="BU6" s="21">
        <f t="shared" si="8"/>
        <v>107.01</v>
      </c>
      <c r="BV6" s="21">
        <f t="shared" si="8"/>
        <v>87.29</v>
      </c>
      <c r="BW6" s="21">
        <f t="shared" si="8"/>
        <v>88.25</v>
      </c>
      <c r="BX6" s="21">
        <f t="shared" si="8"/>
        <v>90.17</v>
      </c>
      <c r="BY6" s="21">
        <f t="shared" si="8"/>
        <v>88.71</v>
      </c>
      <c r="BZ6" s="21">
        <f t="shared" si="8"/>
        <v>90.23</v>
      </c>
      <c r="CA6" s="20" t="str">
        <f>IF(CA7="","",IF(CA7="-","【-】","【"&amp;SUBSTITUTE(TEXT(CA7,"#,##0.00"),"-","△")&amp;"】"))</f>
        <v>【97.81】</v>
      </c>
      <c r="CB6" s="21">
        <f>IF(CB7="",NA(),CB7)</f>
        <v>220.18</v>
      </c>
      <c r="CC6" s="21">
        <f t="shared" ref="CC6:CK6" si="9">IF(CC7="",NA(),CC7)</f>
        <v>192.46</v>
      </c>
      <c r="CD6" s="21">
        <f t="shared" si="9"/>
        <v>166.9</v>
      </c>
      <c r="CE6" s="21">
        <f t="shared" si="9"/>
        <v>161.83000000000001</v>
      </c>
      <c r="CF6" s="21">
        <f t="shared" si="9"/>
        <v>156.46</v>
      </c>
      <c r="CG6" s="21">
        <f t="shared" si="9"/>
        <v>176.67</v>
      </c>
      <c r="CH6" s="21">
        <f t="shared" si="9"/>
        <v>176.37</v>
      </c>
      <c r="CI6" s="21">
        <f t="shared" si="9"/>
        <v>173.17</v>
      </c>
      <c r="CJ6" s="21">
        <f t="shared" si="9"/>
        <v>174.8</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57.42</v>
      </c>
      <c r="CS6" s="21">
        <f t="shared" si="10"/>
        <v>56.72</v>
      </c>
      <c r="CT6" s="21">
        <f t="shared" si="10"/>
        <v>56.43</v>
      </c>
      <c r="CU6" s="21">
        <f t="shared" si="10"/>
        <v>55.82</v>
      </c>
      <c r="CV6" s="21">
        <f t="shared" si="10"/>
        <v>56.51</v>
      </c>
      <c r="CW6" s="20" t="str">
        <f>IF(CW7="","",IF(CW7="-","【-】","【"&amp;SUBSTITUTE(TEXT(CW7,"#,##0.00"),"-","△")&amp;"】"))</f>
        <v>【58.94】</v>
      </c>
      <c r="CX6" s="21">
        <f>IF(CX7="",NA(),CX7)</f>
        <v>97.88</v>
      </c>
      <c r="CY6" s="21">
        <f t="shared" ref="CY6:DG6" si="11">IF(CY7="",NA(),CY7)</f>
        <v>98</v>
      </c>
      <c r="CZ6" s="21">
        <f t="shared" si="11"/>
        <v>98.1</v>
      </c>
      <c r="DA6" s="21">
        <f t="shared" si="11"/>
        <v>98.17</v>
      </c>
      <c r="DB6" s="21">
        <f t="shared" si="11"/>
        <v>98.2</v>
      </c>
      <c r="DC6" s="21">
        <f t="shared" si="11"/>
        <v>90.42</v>
      </c>
      <c r="DD6" s="21">
        <f t="shared" si="11"/>
        <v>90.72</v>
      </c>
      <c r="DE6" s="21">
        <f t="shared" si="11"/>
        <v>91.07</v>
      </c>
      <c r="DF6" s="21">
        <f t="shared" si="11"/>
        <v>90.67</v>
      </c>
      <c r="DG6" s="21">
        <f t="shared" si="11"/>
        <v>90.62</v>
      </c>
      <c r="DH6" s="20" t="str">
        <f>IF(DH7="","",IF(DH7="-","【-】","【"&amp;SUBSTITUTE(TEXT(DH7,"#,##0.00"),"-","△")&amp;"】"))</f>
        <v>【95.91】</v>
      </c>
      <c r="DI6" s="21">
        <f>IF(DI7="",NA(),DI7)</f>
        <v>4.2699999999999996</v>
      </c>
      <c r="DJ6" s="21">
        <f t="shared" ref="DJ6:DR6" si="12">IF(DJ7="",NA(),DJ7)</f>
        <v>7.25</v>
      </c>
      <c r="DK6" s="21">
        <f t="shared" si="12"/>
        <v>10.76</v>
      </c>
      <c r="DL6" s="21">
        <f t="shared" si="12"/>
        <v>13.56</v>
      </c>
      <c r="DM6" s="21">
        <f t="shared" si="12"/>
        <v>16.66</v>
      </c>
      <c r="DN6" s="21">
        <f t="shared" si="12"/>
        <v>29.23</v>
      </c>
      <c r="DO6" s="21">
        <f t="shared" si="12"/>
        <v>20.78</v>
      </c>
      <c r="DP6" s="21">
        <f t="shared" si="12"/>
        <v>23.54</v>
      </c>
      <c r="DQ6" s="21">
        <f t="shared" si="12"/>
        <v>25.86</v>
      </c>
      <c r="DR6" s="21">
        <f t="shared" si="12"/>
        <v>26.9</v>
      </c>
      <c r="DS6" s="20" t="str">
        <f>IF(DS7="","",IF(DS7="-","【-】","【"&amp;SUBSTITUTE(TEXT(DS7,"#,##0.00"),"-","△")&amp;"】"))</f>
        <v>【41.09】</v>
      </c>
      <c r="DT6" s="20">
        <f>IF(DT7="",NA(),DT7)</f>
        <v>0</v>
      </c>
      <c r="DU6" s="20">
        <f t="shared" ref="DU6:EC6" si="13">IF(DU7="",NA(),DU7)</f>
        <v>0</v>
      </c>
      <c r="DV6" s="20">
        <f t="shared" si="13"/>
        <v>0</v>
      </c>
      <c r="DW6" s="20">
        <f t="shared" si="13"/>
        <v>0</v>
      </c>
      <c r="DX6" s="20">
        <f t="shared" si="13"/>
        <v>0</v>
      </c>
      <c r="DY6" s="21">
        <f t="shared" si="13"/>
        <v>1.37</v>
      </c>
      <c r="DZ6" s="21">
        <f t="shared" si="13"/>
        <v>1.34</v>
      </c>
      <c r="EA6" s="21">
        <f t="shared" si="13"/>
        <v>1.5</v>
      </c>
      <c r="EB6" s="21">
        <f t="shared" si="13"/>
        <v>1.4</v>
      </c>
      <c r="EC6" s="21">
        <f t="shared" si="13"/>
        <v>2.08</v>
      </c>
      <c r="ED6" s="20" t="str">
        <f>IF(ED7="","",IF(ED7="-","【-】","【"&amp;SUBSTITUTE(TEXT(ED7,"#,##0.00"),"-","△")&amp;"】"))</f>
        <v>【8.68】</v>
      </c>
      <c r="EE6" s="21">
        <f>IF(EE7="",NA(),EE7)</f>
        <v>0.54</v>
      </c>
      <c r="EF6" s="21">
        <f t="shared" ref="EF6:EN6" si="14">IF(EF7="",NA(),EF7)</f>
        <v>0.65</v>
      </c>
      <c r="EG6" s="21">
        <f t="shared" si="14"/>
        <v>0.43</v>
      </c>
      <c r="EH6" s="20">
        <f t="shared" si="14"/>
        <v>0</v>
      </c>
      <c r="EI6" s="20">
        <f t="shared" si="14"/>
        <v>0</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15">
      <c r="A7" s="14"/>
      <c r="B7" s="23">
        <v>2023</v>
      </c>
      <c r="C7" s="23">
        <v>72141</v>
      </c>
      <c r="D7" s="23">
        <v>46</v>
      </c>
      <c r="E7" s="23">
        <v>17</v>
      </c>
      <c r="F7" s="23">
        <v>1</v>
      </c>
      <c r="G7" s="23">
        <v>0</v>
      </c>
      <c r="H7" s="23" t="s">
        <v>96</v>
      </c>
      <c r="I7" s="23" t="s">
        <v>97</v>
      </c>
      <c r="J7" s="23" t="s">
        <v>98</v>
      </c>
      <c r="K7" s="23" t="s">
        <v>99</v>
      </c>
      <c r="L7" s="23" t="s">
        <v>100</v>
      </c>
      <c r="M7" s="23" t="s">
        <v>101</v>
      </c>
      <c r="N7" s="24" t="s">
        <v>102</v>
      </c>
      <c r="O7" s="24">
        <v>63.79</v>
      </c>
      <c r="P7" s="24">
        <v>50.45</v>
      </c>
      <c r="Q7" s="24">
        <v>85.99</v>
      </c>
      <c r="R7" s="24">
        <v>3245</v>
      </c>
      <c r="S7" s="24">
        <v>29852</v>
      </c>
      <c r="T7" s="24">
        <v>88.02</v>
      </c>
      <c r="U7" s="24">
        <v>339.15</v>
      </c>
      <c r="V7" s="24">
        <v>15026</v>
      </c>
      <c r="W7" s="24">
        <v>5.51</v>
      </c>
      <c r="X7" s="24">
        <v>2727.04</v>
      </c>
      <c r="Y7" s="24">
        <v>106.64</v>
      </c>
      <c r="Z7" s="24">
        <v>111.92</v>
      </c>
      <c r="AA7" s="24">
        <v>119.09</v>
      </c>
      <c r="AB7" s="24">
        <v>118.64</v>
      </c>
      <c r="AC7" s="24">
        <v>123.6</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63.47</v>
      </c>
      <c r="AV7" s="24">
        <v>77.28</v>
      </c>
      <c r="AW7" s="24">
        <v>77.52</v>
      </c>
      <c r="AX7" s="24">
        <v>81.41</v>
      </c>
      <c r="AY7" s="24">
        <v>91.55</v>
      </c>
      <c r="AZ7" s="24">
        <v>68.17</v>
      </c>
      <c r="BA7" s="24">
        <v>55.6</v>
      </c>
      <c r="BB7" s="24">
        <v>59.4</v>
      </c>
      <c r="BC7" s="24">
        <v>68.27</v>
      </c>
      <c r="BD7" s="24">
        <v>74.790000000000006</v>
      </c>
      <c r="BE7" s="24">
        <v>78.430000000000007</v>
      </c>
      <c r="BF7" s="24">
        <v>883.38</v>
      </c>
      <c r="BG7" s="24">
        <v>903.51</v>
      </c>
      <c r="BH7" s="24">
        <v>876.98</v>
      </c>
      <c r="BI7" s="24">
        <v>832.85</v>
      </c>
      <c r="BJ7" s="24">
        <v>776.05</v>
      </c>
      <c r="BK7" s="24">
        <v>789.44</v>
      </c>
      <c r="BL7" s="24">
        <v>789.08</v>
      </c>
      <c r="BM7" s="24">
        <v>747.84</v>
      </c>
      <c r="BN7" s="24">
        <v>804.98</v>
      </c>
      <c r="BO7" s="24">
        <v>767.56</v>
      </c>
      <c r="BP7" s="24">
        <v>630.82000000000005</v>
      </c>
      <c r="BQ7" s="24">
        <v>77.28</v>
      </c>
      <c r="BR7" s="24">
        <v>86.91</v>
      </c>
      <c r="BS7" s="24">
        <v>100</v>
      </c>
      <c r="BT7" s="24">
        <v>103.13</v>
      </c>
      <c r="BU7" s="24">
        <v>107.01</v>
      </c>
      <c r="BV7" s="24">
        <v>87.29</v>
      </c>
      <c r="BW7" s="24">
        <v>88.25</v>
      </c>
      <c r="BX7" s="24">
        <v>90.17</v>
      </c>
      <c r="BY7" s="24">
        <v>88.71</v>
      </c>
      <c r="BZ7" s="24">
        <v>90.23</v>
      </c>
      <c r="CA7" s="24">
        <v>97.81</v>
      </c>
      <c r="CB7" s="24">
        <v>220.18</v>
      </c>
      <c r="CC7" s="24">
        <v>192.46</v>
      </c>
      <c r="CD7" s="24">
        <v>166.9</v>
      </c>
      <c r="CE7" s="24">
        <v>161.83000000000001</v>
      </c>
      <c r="CF7" s="24">
        <v>156.46</v>
      </c>
      <c r="CG7" s="24">
        <v>176.67</v>
      </c>
      <c r="CH7" s="24">
        <v>176.37</v>
      </c>
      <c r="CI7" s="24">
        <v>173.17</v>
      </c>
      <c r="CJ7" s="24">
        <v>174.8</v>
      </c>
      <c r="CK7" s="24">
        <v>170.2</v>
      </c>
      <c r="CL7" s="24">
        <v>138.75</v>
      </c>
      <c r="CM7" s="24" t="s">
        <v>102</v>
      </c>
      <c r="CN7" s="24" t="s">
        <v>102</v>
      </c>
      <c r="CO7" s="24" t="s">
        <v>102</v>
      </c>
      <c r="CP7" s="24" t="s">
        <v>102</v>
      </c>
      <c r="CQ7" s="24" t="s">
        <v>102</v>
      </c>
      <c r="CR7" s="24">
        <v>57.42</v>
      </c>
      <c r="CS7" s="24">
        <v>56.72</v>
      </c>
      <c r="CT7" s="24">
        <v>56.43</v>
      </c>
      <c r="CU7" s="24">
        <v>55.82</v>
      </c>
      <c r="CV7" s="24">
        <v>56.51</v>
      </c>
      <c r="CW7" s="24">
        <v>58.94</v>
      </c>
      <c r="CX7" s="24">
        <v>97.88</v>
      </c>
      <c r="CY7" s="24">
        <v>98</v>
      </c>
      <c r="CZ7" s="24">
        <v>98.1</v>
      </c>
      <c r="DA7" s="24">
        <v>98.17</v>
      </c>
      <c r="DB7" s="24">
        <v>98.2</v>
      </c>
      <c r="DC7" s="24">
        <v>90.42</v>
      </c>
      <c r="DD7" s="24">
        <v>90.72</v>
      </c>
      <c r="DE7" s="24">
        <v>91.07</v>
      </c>
      <c r="DF7" s="24">
        <v>90.67</v>
      </c>
      <c r="DG7" s="24">
        <v>90.62</v>
      </c>
      <c r="DH7" s="24">
        <v>95.91</v>
      </c>
      <c r="DI7" s="24">
        <v>4.2699999999999996</v>
      </c>
      <c r="DJ7" s="24">
        <v>7.25</v>
      </c>
      <c r="DK7" s="24">
        <v>10.76</v>
      </c>
      <c r="DL7" s="24">
        <v>13.56</v>
      </c>
      <c r="DM7" s="24">
        <v>16.66</v>
      </c>
      <c r="DN7" s="24">
        <v>29.23</v>
      </c>
      <c r="DO7" s="24">
        <v>20.78</v>
      </c>
      <c r="DP7" s="24">
        <v>23.54</v>
      </c>
      <c r="DQ7" s="24">
        <v>25.86</v>
      </c>
      <c r="DR7" s="24">
        <v>26.9</v>
      </c>
      <c r="DS7" s="24">
        <v>41.09</v>
      </c>
      <c r="DT7" s="24">
        <v>0</v>
      </c>
      <c r="DU7" s="24">
        <v>0</v>
      </c>
      <c r="DV7" s="24">
        <v>0</v>
      </c>
      <c r="DW7" s="24">
        <v>0</v>
      </c>
      <c r="DX7" s="24">
        <v>0</v>
      </c>
      <c r="DY7" s="24">
        <v>1.37</v>
      </c>
      <c r="DZ7" s="24">
        <v>1.34</v>
      </c>
      <c r="EA7" s="24">
        <v>1.5</v>
      </c>
      <c r="EB7" s="24">
        <v>1.4</v>
      </c>
      <c r="EC7" s="24">
        <v>2.08</v>
      </c>
      <c r="ED7" s="24">
        <v>8.68</v>
      </c>
      <c r="EE7" s="24">
        <v>0.54</v>
      </c>
      <c r="EF7" s="24">
        <v>0.65</v>
      </c>
      <c r="EG7" s="24">
        <v>0.43</v>
      </c>
      <c r="EH7" s="24">
        <v>0</v>
      </c>
      <c r="EI7" s="24">
        <v>0</v>
      </c>
      <c r="EJ7" s="24">
        <v>0.17</v>
      </c>
      <c r="EK7" s="24">
        <v>0.15</v>
      </c>
      <c r="EL7" s="24">
        <v>0.15</v>
      </c>
      <c r="EM7" s="24">
        <v>0.12</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318shikano-k</cp:lastModifiedBy>
  <dcterms:created xsi:type="dcterms:W3CDTF">2025-01-24T06:58:42Z</dcterms:created>
  <dcterms:modified xsi:type="dcterms:W3CDTF">2025-02-04T09:55:38Z</dcterms:modified>
  <cp:category/>
</cp:coreProperties>
</file>