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11田村市○\"/>
    </mc:Choice>
  </mc:AlternateContent>
  <workbookProtection workbookAlgorithmName="SHA-512" workbookHashValue="p2MJCPeSFy5VZWZuB/gG6KLImewxmTE9ptbxz6RJ7fpA7xB2PPQnZ7Ip8IEOH1YcakrlKUdHywEesgNriYuyRg==" workbookSaltValue="MKApZT/wRNsEODT5U0k/1w==" workbookSpinCount="100000" lockStructure="1"/>
  <bookViews>
    <workbookView xWindow="-108" yWindow="-108" windowWidth="20712" windowHeight="1315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AL10" i="4"/>
  <c r="P8" i="4"/>
  <c r="I8"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<sst xmlns="http://schemas.openxmlformats.org/spreadsheetml/2006/main" count="236" uniqueCount="116">
  <si>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</si>
  <si>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</si>
  <si>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</si>
  <si>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</si>
  <si>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</si>
  <si>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</si>
  <si>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</si>
  <si>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</si>
  <si>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</si>
  <si>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</si>
  <si>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</si>
  <si>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</si>
  <si>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</si>
  <si>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</si>
  <si>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</si>
  <si>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</si>
  <si>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</si>
  <si>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</si>
  <si>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</si>
  <si>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</si>
  <si>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</si>
  <si>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</si>
  <si>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</si>
  <si>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</si>
  <si>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</si>
  <si>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</si>
  <si>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</si>
  <si>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</si>
  <si>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</si>
  <si>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</si>
  <si>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</si>
  <si>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</si>
  <si>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</si>
  <si>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</si>
  <si>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</si>
  <si>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</si>
  <si>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</si>
  <si>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</si>
  <si>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</si>
  <si>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</si>
  <si>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</si>
  <si>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</si>
  <si>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</si>
  <si>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</si>
  <si>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</si>
  <si>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</si>
  <si>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</si>
  <si>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</si>
  <si>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</si>
  <si>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</si>
  <si>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</si>
  <si>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</si>
  <si>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</si>
  <si>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</si>
  <si>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</si>
  <si>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</si>
  <si>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</si>
  <si>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</si>
  <si>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</si>
  <si>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</si>
  <si>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</si>
  <si>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</si>
  <si>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</si>
  <si>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</si>
  <si>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</si>
  <si>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</si>
  <si>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</si>
  <si>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</si>
  <si>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</si>
  <si>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</si>
  <si>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</si>
  <si>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</si>
  <si>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</si>
  <si>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</si>
  <si>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</si>
  <si>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</si>
  <si>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</si>
  <si>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</si>
  <si>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</si>
  <si>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</si>
  <si>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</si>
  <si>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</si>
  <si>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</si>
  <si>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</si>
  <si>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</si>
  <si>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</si>
  <si>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</si>
  <si>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</si>
  <si>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</si>
  <si>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</si>
  <si>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</si>
  <si>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</si>
  <si>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</si>
  <si>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</si>
  <si>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</si>
  <si>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</si>
  <si>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</si>
  <si>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</si>
  <si>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</si>
  <si>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</si>
  <si>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</si>
  <si>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</si>
  <si>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</si>
  <si>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</si>
  <si>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</si>
  <si>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</si>
  <si>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</si>
  <si>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</si>
  <si>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</si>
  <si>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</si>
  <si>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</si>
  <si>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</si>
  <si>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</si>
  <si>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類似団体の平均値から下回るも、一般会計からの基準内繰入金によって収支を均衡しているため、100％の水準である。
②累積欠損金比率
　これまで発生していない。
③流動比率
　前年比、上昇しており、類似団体と比較すると同程度である。
④企業債残高対事業規模比率
　類似団体、全国平均と比較し高い数値を示しているが、今後大規模な下水道区域拡張事業を行う見通しは無いため減少していく見込みである。　
⑤経費回収率
　汚水処理費用が増となっているが、使用料も上昇しており、類似団体の平均値をみても前年を上回っている。
⑥汚水処理原価
　汚水処理原価は類似団体より下回っているが全国平均と比較すると大きく上回っており、全国的には高水準の状態となっている。
⑦水洗化率
　前年比上昇傾向にあり、類似団体と同程度だが、全国平均と比較し低い数値となっているため、向上に努めるとともに今後の投資の在り方について見直し、計画的事業進行を図る必要がある。</t>
    <rPh sb="10" eb="12">
      <t>ルイジ</t>
    </rPh>
    <rPh sb="12" eb="14">
      <t>ダンタイ</t>
    </rPh>
    <rPh sb="15" eb="17">
      <t>ヘイキン</t>
    </rPh>
    <rPh sb="17" eb="18">
      <t>アタイ</t>
    </rPh>
    <rPh sb="20" eb="22">
      <t>シタマワ</t>
    </rPh>
    <rPh sb="27" eb="29">
      <t>カイケイ</t>
    </rPh>
    <rPh sb="59" eb="61">
      <t>スイジュン</t>
    </rPh>
    <rPh sb="67" eb="69">
      <t>ルイセキ</t>
    </rPh>
    <rPh sb="69" eb="72">
      <t>ケッソンキン</t>
    </rPh>
    <rPh sb="72" eb="74">
      <t>ヒリツ</t>
    </rPh>
    <rPh sb="80" eb="82">
      <t>ハッセイ</t>
    </rPh>
    <rPh sb="90" eb="94">
      <t>リュウドウヒリツ</t>
    </rPh>
    <rPh sb="96" eb="99">
      <t>ゼンネンヒ</t>
    </rPh>
    <rPh sb="100" eb="102">
      <t>ジョウショウ</t>
    </rPh>
    <rPh sb="107" eb="109">
      <t>ルイジ</t>
    </rPh>
    <rPh sb="109" eb="111">
      <t>ダンタイ</t>
    </rPh>
    <rPh sb="112" eb="114">
      <t>ヒカク</t>
    </rPh>
    <rPh sb="117" eb="120">
      <t>ドウテイド</t>
    </rPh>
    <rPh sb="126" eb="129">
      <t>キギョウサイ</t>
    </rPh>
    <rPh sb="129" eb="131">
      <t>ザンダカ</t>
    </rPh>
    <rPh sb="131" eb="132">
      <t>タイ</t>
    </rPh>
    <rPh sb="132" eb="136">
      <t>ジギョウキボ</t>
    </rPh>
    <rPh sb="136" eb="138">
      <t>ヒリツ</t>
    </rPh>
    <rPh sb="207" eb="209">
      <t>ケイヒ</t>
    </rPh>
    <rPh sb="209" eb="212">
      <t>カイシュウリツ</t>
    </rPh>
    <rPh sb="214" eb="220">
      <t>オスイショリヒヨウ</t>
    </rPh>
    <rPh sb="221" eb="222">
      <t>ゾウ</t>
    </rPh>
    <rPh sb="230" eb="233">
      <t>シヨウリョウ</t>
    </rPh>
    <rPh sb="234" eb="236">
      <t>ジョウショウ</t>
    </rPh>
    <rPh sb="261" eb="263">
      <t>ゼンネン</t>
    </rPh>
    <rPh sb="286" eb="288">
      <t>シタマワ</t>
    </rPh>
    <rPh sb="306" eb="308">
      <t>ウワマワ</t>
    </rPh>
    <phoneticPr fontId="4"/>
  </si>
  <si>
    <t>　当市の下水道処理人口普及率は令和5年度末で83.24％で前年度から増加しているものの全国平均よりはまだまだ低く、一層の未普及対策の推進が必要である。
　一方で、長期的な人口減少により将来的な下水道使用料の大幅な増収は見込めないため、今後も厳しい経営環境が続くことが見込まれる。さらに企業債償還期間も長期にわたることが予想され、計画的な経営基盤の強化と財政マネジメントの向上が求められる。
　このため、経営戦略やストックマネジメント計画に基づく経営の効率化と健全化を図る必要がある。</t>
    <phoneticPr fontId="4"/>
  </si>
  <si>
    <t>　管路施設は、供用開始から20年であるため老朽化対策等は行っていない。Ｈ30からストックマネジメント計画に基づき、重要度の高い施設から順次点検・調査を実施し、改築・更新等計画的に行ってる。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</si>
</sst>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quot;-&quot;">
                  <c:v>0.01</c:v>
                </c:pt>
              </c:numCache>
            </c:numRef>
          </c:val>
          <c:extLst>
            <c:ext xmlns:c16="http://schemas.microsoft.com/office/drawing/2014/chart" uri="{C3380CC4-5D6E-409C-BE32-E72D297353CC}">
              <c16:uniqueId val="{00000000-8A10-40F7-AB4F-D25CC69FE0B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8A10-40F7-AB4F-D25CC69FE0B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35-4C3E-9CAC-C77B1D3D9A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D235-4C3E-9CAC-C77B1D3D9A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68.84</c:v>
                </c:pt>
                <c:pt idx="1">
                  <c:v>71.28</c:v>
                </c:pt>
                <c:pt idx="2">
                  <c:v>73.739999999999995</c:v>
                </c:pt>
                <c:pt idx="3">
                  <c:v>80.900000000000006</c:v>
                </c:pt>
                <c:pt idx="4">
                  <c:v>83.24</c:v>
                </c:pt>
              </c:numCache>
            </c:numRef>
          </c:val>
          <c:extLst>
            <c:ext xmlns:c16="http://schemas.microsoft.com/office/drawing/2014/chart" uri="{C3380CC4-5D6E-409C-BE32-E72D297353CC}">
              <c16:uniqueId val="{00000000-9411-4C71-BEAD-ABFA511402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9411-4C71-BEAD-ABFA511402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101.16</c:v>
                </c:pt>
                <c:pt idx="1">
                  <c:v>98.18</c:v>
                </c:pt>
                <c:pt idx="2">
                  <c:v>98.54</c:v>
                </c:pt>
                <c:pt idx="3">
                  <c:v>99.3</c:v>
                </c:pt>
                <c:pt idx="4">
                  <c:v>100.12</c:v>
                </c:pt>
              </c:numCache>
            </c:numRef>
          </c:val>
          <c:extLst>
            <c:ext xmlns:c16="http://schemas.microsoft.com/office/drawing/2014/chart" uri="{C3380CC4-5D6E-409C-BE32-E72D297353CC}">
              <c16:uniqueId val="{00000000-BFCF-4FB6-A0DB-C7C6AE70802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109.21</c:v>
                </c:pt>
                <c:pt idx="1">
                  <c:v>107.81</c:v>
                </c:pt>
                <c:pt idx="2">
                  <c:v>107.54</c:v>
                </c:pt>
                <c:pt idx="3">
                  <c:v>107.19</c:v>
                </c:pt>
                <c:pt idx="4">
                  <c:v>107.04</c:v>
                </c:pt>
              </c:numCache>
            </c:numRef>
          </c:val>
          <c:smooth val="0"/>
          <c:extLst>
            <c:ext xmlns:c16="http://schemas.microsoft.com/office/drawing/2014/chart" uri="{C3380CC4-5D6E-409C-BE32-E72D297353CC}">
              <c16:uniqueId val="{00000001-BFCF-4FB6-A0DB-C7C6AE70802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2.36</c:v>
                </c:pt>
                <c:pt idx="1">
                  <c:v>4.6500000000000004</c:v>
                </c:pt>
                <c:pt idx="2">
                  <c:v>6.84</c:v>
                </c:pt>
                <c:pt idx="3">
                  <c:v>9.18</c:v>
                </c:pt>
                <c:pt idx="4">
                  <c:v>11.5</c:v>
                </c:pt>
              </c:numCache>
            </c:numRef>
          </c:val>
          <c:extLst>
            <c:ext xmlns:c16="http://schemas.microsoft.com/office/drawing/2014/chart" uri="{C3380CC4-5D6E-409C-BE32-E72D297353CC}">
              <c16:uniqueId val="{00000000-297D-4C58-BD8F-1A0279B38C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c:v>
                </c:pt>
                <c:pt idx="1">
                  <c:v>19.93</c:v>
                </c:pt>
                <c:pt idx="2">
                  <c:v>21.94</c:v>
                </c:pt>
                <c:pt idx="3">
                  <c:v>22.89</c:v>
                </c:pt>
                <c:pt idx="4">
                  <c:v>23.37</c:v>
                </c:pt>
              </c:numCache>
            </c:numRef>
          </c:val>
          <c:smooth val="0"/>
          <c:extLst>
            <c:ext xmlns:c16="http://schemas.microsoft.com/office/drawing/2014/chart" uri="{C3380CC4-5D6E-409C-BE32-E72D297353CC}">
              <c16:uniqueId val="{00000001-297D-4C58-BD8F-1A0279B38C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D9-410F-90E8-96BBC9A886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AD9-410F-90E8-96BBC9A886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B4-46D7-9037-4530A11F8FD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15.73</c:v>
                </c:pt>
                <c:pt idx="1">
                  <c:v>18.2</c:v>
                </c:pt>
                <c:pt idx="2">
                  <c:v>19.059999999999999</c:v>
                </c:pt>
                <c:pt idx="3">
                  <c:v>31.07</c:v>
                </c:pt>
                <c:pt idx="4">
                  <c:v>37.43</c:v>
                </c:pt>
              </c:numCache>
            </c:numRef>
          </c:val>
          <c:smooth val="0"/>
          <c:extLst>
            <c:ext xmlns:c16="http://schemas.microsoft.com/office/drawing/2014/chart" uri="{C3380CC4-5D6E-409C-BE32-E72D297353CC}">
              <c16:uniqueId val="{00000001-DDB4-46D7-9037-4530A11F8FD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30.77</c:v>
                </c:pt>
                <c:pt idx="1">
                  <c:v>44.11</c:v>
                </c:pt>
                <c:pt idx="2">
                  <c:v>50.89</c:v>
                </c:pt>
                <c:pt idx="3">
                  <c:v>53.02</c:v>
                </c:pt>
                <c:pt idx="4">
                  <c:v>59.82</c:v>
                </c:pt>
              </c:numCache>
            </c:numRef>
          </c:val>
          <c:extLst>
            <c:ext xmlns:c16="http://schemas.microsoft.com/office/drawing/2014/chart" uri="{C3380CC4-5D6E-409C-BE32-E72D297353CC}">
              <c16:uniqueId val="{00000000-FE3F-4DF4-BDDD-AAEE56F818E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57.26</c:v>
                </c:pt>
                <c:pt idx="1">
                  <c:v>48.56</c:v>
                </c:pt>
                <c:pt idx="2">
                  <c:v>47.58</c:v>
                </c:pt>
                <c:pt idx="3">
                  <c:v>51.09</c:v>
                </c:pt>
                <c:pt idx="4">
                  <c:v>57.42</c:v>
                </c:pt>
              </c:numCache>
            </c:numRef>
          </c:val>
          <c:smooth val="0"/>
          <c:extLst>
            <c:ext xmlns:c16="http://schemas.microsoft.com/office/drawing/2014/chart" uri="{C3380CC4-5D6E-409C-BE32-E72D297353CC}">
              <c16:uniqueId val="{00000001-FE3F-4DF4-BDDD-AAEE56F818E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3312.93</c:v>
                </c:pt>
                <c:pt idx="1">
                  <c:v>3098.6</c:v>
                </c:pt>
                <c:pt idx="2">
                  <c:v>2818.83</c:v>
                </c:pt>
                <c:pt idx="3">
                  <c:v>2558.3200000000002</c:v>
                </c:pt>
                <c:pt idx="4">
                  <c:v>2295.86</c:v>
                </c:pt>
              </c:numCache>
            </c:numRef>
          </c:val>
          <c:extLst>
            <c:ext xmlns:c16="http://schemas.microsoft.com/office/drawing/2014/chart" uri="{C3380CC4-5D6E-409C-BE32-E72D297353CC}">
              <c16:uniqueId val="{00000000-D770-4DDC-A438-2758827CF2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D770-4DDC-A438-2758827CF2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97.58</c:v>
                </c:pt>
                <c:pt idx="2">
                  <c:v>100</c:v>
                </c:pt>
                <c:pt idx="3">
                  <c:v>100</c:v>
                </c:pt>
                <c:pt idx="4">
                  <c:v>100</c:v>
                </c:pt>
              </c:numCache>
            </c:numRef>
          </c:val>
          <c:extLst>
            <c:ext xmlns:c16="http://schemas.microsoft.com/office/drawing/2014/chart" uri="{C3380CC4-5D6E-409C-BE32-E72D297353CC}">
              <c16:uniqueId val="{00000000-FA5D-4FDE-A1C9-8BF3C8ED00B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FA5D-4FDE-A1C9-8BF3C8ED00B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216.13</c:v>
                </c:pt>
                <c:pt idx="1">
                  <c:v>220.69</c:v>
                </c:pt>
                <c:pt idx="2">
                  <c:v>215.6</c:v>
                </c:pt>
                <c:pt idx="3">
                  <c:v>216.03</c:v>
                </c:pt>
                <c:pt idx="4">
                  <c:v>216.53</c:v>
                </c:pt>
              </c:numCache>
            </c:numRef>
          </c:val>
          <c:extLst>
            <c:ext xmlns:c16="http://schemas.microsoft.com/office/drawing/2014/chart" uri="{C3380CC4-5D6E-409C-BE32-E72D297353CC}">
              <c16:uniqueId val="{00000000-A455-4FB7-8942-6A5C868013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A455-4FB7-8942-6A5C868013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43" zoomScaleNormal="10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田村市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33600</v>
      </c>
      <c r="AM8" s="41"/>
      <c r="AN8" s="41"/>
      <c r="AO8" s="41"/>
      <c r="AP8" s="41"/>
      <c r="AQ8" s="41"/>
      <c r="AR8" s="41"/>
      <c r="AS8" s="41"/>
      <c r="AT8" s="34">
        <f>データ!T6</f>
        <v>458.33</v>
      </c>
      <c r="AU8" s="34"/>
      <c r="AV8" s="34"/>
      <c r="AW8" s="34"/>
      <c r="AX8" s="34"/>
      <c r="AY8" s="34"/>
      <c r="AZ8" s="34"/>
      <c r="BA8" s="34"/>
      <c r="BB8" s="34">
        <f>データ!U6</f>
        <v>73.31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56.6</v>
      </c>
      <c r="J10" s="34"/>
      <c r="K10" s="34"/>
      <c r="L10" s="34"/>
      <c r="M10" s="34"/>
      <c r="N10" s="34"/>
      <c r="O10" s="34"/>
      <c r="P10" s="34">
        <f>データ!P6</f>
        <v>35.08</v>
      </c>
      <c r="Q10" s="34"/>
      <c r="R10" s="34"/>
      <c r="S10" s="34"/>
      <c r="T10" s="34"/>
      <c r="U10" s="34"/>
      <c r="V10" s="34"/>
      <c r="W10" s="34">
        <f>データ!Q6</f>
        <v>98</v>
      </c>
      <c r="X10" s="34"/>
      <c r="Y10" s="34"/>
      <c r="Z10" s="34"/>
      <c r="AA10" s="34"/>
      <c r="AB10" s="34"/>
      <c r="AC10" s="34"/>
      <c r="AD10" s="41">
        <f>データ!R6</f>
        <v>4180</v>
      </c>
      <c r="AE10" s="41"/>
      <c r="AF10" s="41"/>
      <c r="AG10" s="41"/>
      <c r="AH10" s="41"/>
      <c r="AI10" s="41"/>
      <c r="AJ10" s="41"/>
      <c r="AK10" s="2"/>
      <c r="AL10" s="41">
        <f>データ!V6</f>
        <v>11680</v>
      </c>
      <c r="AM10" s="41"/>
      <c r="AN10" s="41"/>
      <c r="AO10" s="41"/>
      <c r="AP10" s="41"/>
      <c r="AQ10" s="41"/>
      <c r="AR10" s="41"/>
      <c r="AS10" s="41"/>
      <c r="AT10" s="34">
        <f>データ!W6</f>
        <v>5.95</v>
      </c>
      <c r="AU10" s="34"/>
      <c r="AV10" s="34"/>
      <c r="AW10" s="34"/>
      <c r="AX10" s="34"/>
      <c r="AY10" s="34"/>
      <c r="AZ10" s="34"/>
      <c r="BA10" s="34"/>
      <c r="BB10" s="34">
        <f>データ!X6</f>
        <v>1963.03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cr1su1viogVL7Mi8TVx8JKPEqoneeC87GCScFs4SZsRQSF2wnZM6hzDf8C7y6MGyEfqXxvIrDDmPs0cYG28WOg==" saltValue="Rfm/OJhBG5XtXDlJBC7P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72117</v>
      </c>
      <c r="D6" s="19">
        <f t="shared" si="3"/>
        <v>46</v>
      </c>
      <c r="E6" s="19">
        <f t="shared" si="3"/>
        <v>17</v>
      </c>
      <c r="F6" s="19">
        <f t="shared" si="3"/>
        <v>1</v>
      </c>
      <c r="G6" s="19">
        <f t="shared" si="3"/>
        <v>0</v>
      </c>
      <c r="H6" s="19" t="str">
        <f t="shared" si="3"/>
        <v>福島県　田村市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56.6</v>
      </c>
      <c r="P6" s="20">
        <f t="shared" si="3"/>
        <v>35.08</v>
      </c>
      <c r="Q6" s="20">
        <f t="shared" si="3"/>
        <v>98</v>
      </c>
      <c r="R6" s="20">
        <f t="shared" si="3"/>
        <v>4180</v>
      </c>
      <c r="S6" s="20">
        <f t="shared" si="3"/>
        <v>33600</v>
      </c>
      <c r="T6" s="20">
        <f t="shared" si="3"/>
        <v>458.33</v>
      </c>
      <c r="U6" s="20">
        <f t="shared" si="3"/>
        <v>73.31</v>
      </c>
      <c r="V6" s="20">
        <f t="shared" si="3"/>
        <v>11680</v>
      </c>
      <c r="W6" s="20">
        <f t="shared" si="3"/>
        <v>5.95</v>
      </c>
      <c r="X6" s="20">
        <f t="shared" si="3"/>
        <v>1963.03</v>
      </c>
      <c r="Y6" s="21">
        <f>IF(Y7="",NA(),Y7)</f>
        <v>101.16</v>
      </c>
      <c r="Z6" s="21">
        <f t="shared" ref="Z6:AH6" si="4">IF(Z7="",NA(),Z7)</f>
        <v>98.18</v>
      </c>
      <c r="AA6" s="21">
        <f t="shared" si="4"/>
        <v>98.54</v>
      </c>
      <c r="AB6" s="21">
        <f t="shared" si="4"/>
        <v>99.3</v>
      </c>
      <c r="AC6" s="21">
        <f t="shared" si="4"/>
        <v>100.12</v>
      </c>
      <c r="AD6" s="21">
        <f t="shared" si="4"/>
        <v>109.21</v>
      </c>
      <c r="AE6" s="21">
        <f t="shared" si="4"/>
        <v>107.81</v>
      </c>
      <c r="AF6" s="21">
        <f t="shared" si="4"/>
        <v>107.54</v>
      </c>
      <c r="AG6" s="21">
        <f t="shared" si="4"/>
        <v>107.19</v>
      </c>
      <c r="AH6" s="21">
        <f t="shared" si="4"/>
        <v>107.04</v>
      </c>
      <c r="AI6" s="20" t="str">
        <f>IF(AI7="","",IF(AI7="-","【-】","【"&amp;SUBSTITUTE(TEXT(AI7,"#,##0.00"),"-","△")&amp;"】"))</f>
        <v>【105.91】</v>
      </c>
      <c r="AJ6" s="20">
        <f>IF(AJ7="",NA(),AJ7)</f>
        <v>0</v>
      </c>
      <c r="AK6" s="20">
        <f t="shared" ref="AK6:AS6" si="5">IF(AK7="",NA(),AK7)</f>
        <v>0</v>
      </c>
      <c r="AL6" s="20">
        <f t="shared" si="5"/>
        <v>0</v>
      </c>
      <c r="AM6" s="20">
        <f t="shared" si="5"/>
        <v>0</v>
      </c>
      <c r="AN6" s="20">
        <f t="shared" si="5"/>
        <v>0</v>
      </c>
      <c r="AO6" s="21">
        <f t="shared" si="5"/>
        <v>15.73</v>
      </c>
      <c r="AP6" s="21">
        <f t="shared" si="5"/>
        <v>18.2</v>
      </c>
      <c r="AQ6" s="21">
        <f t="shared" si="5"/>
        <v>19.059999999999999</v>
      </c>
      <c r="AR6" s="21">
        <f t="shared" si="5"/>
        <v>31.07</v>
      </c>
      <c r="AS6" s="21">
        <f t="shared" si="5"/>
        <v>37.43</v>
      </c>
      <c r="AT6" s="20" t="str">
        <f>IF(AT7="","",IF(AT7="-","【-】","【"&amp;SUBSTITUTE(TEXT(AT7,"#,##0.00"),"-","△")&amp;"】"))</f>
        <v>【3.03】</v>
      </c>
      <c r="AU6" s="21">
        <f>IF(AU7="",NA(),AU7)</f>
        <v>30.77</v>
      </c>
      <c r="AV6" s="21">
        <f t="shared" ref="AV6:BD6" si="6">IF(AV7="",NA(),AV7)</f>
        <v>44.11</v>
      </c>
      <c r="AW6" s="21">
        <f t="shared" si="6"/>
        <v>50.89</v>
      </c>
      <c r="AX6" s="21">
        <f t="shared" si="6"/>
        <v>53.02</v>
      </c>
      <c r="AY6" s="21">
        <f t="shared" si="6"/>
        <v>59.82</v>
      </c>
      <c r="AZ6" s="21">
        <f t="shared" si="6"/>
        <v>57.26</v>
      </c>
      <c r="BA6" s="21">
        <f t="shared" si="6"/>
        <v>48.56</v>
      </c>
      <c r="BB6" s="21">
        <f t="shared" si="6"/>
        <v>47.58</v>
      </c>
      <c r="BC6" s="21">
        <f t="shared" si="6"/>
        <v>51.09</v>
      </c>
      <c r="BD6" s="21">
        <f t="shared" si="6"/>
        <v>57.42</v>
      </c>
      <c r="BE6" s="20" t="str">
        <f>IF(BE7="","",IF(BE7="-","【-】","【"&amp;SUBSTITUTE(TEXT(BE7,"#,##0.00"),"-","△")&amp;"】"))</f>
        <v>【78.43】</v>
      </c>
      <c r="BF6" s="21">
        <f>IF(BF7="",NA(),BF7)</f>
        <v>3312.93</v>
      </c>
      <c r="BG6" s="21">
        <f t="shared" ref="BG6:BO6" si="7">IF(BG7="",NA(),BG7)</f>
        <v>3098.6</v>
      </c>
      <c r="BH6" s="21">
        <f t="shared" si="7"/>
        <v>2818.83</v>
      </c>
      <c r="BI6" s="21">
        <f t="shared" si="7"/>
        <v>2558.3200000000002</v>
      </c>
      <c r="BJ6" s="21">
        <f t="shared" si="7"/>
        <v>2295.86</v>
      </c>
      <c r="BK6" s="21">
        <f t="shared" si="7"/>
        <v>1130.42</v>
      </c>
      <c r="BL6" s="21">
        <f t="shared" si="7"/>
        <v>1245.0999999999999</v>
      </c>
      <c r="BM6" s="21">
        <f t="shared" si="7"/>
        <v>1108.8</v>
      </c>
      <c r="BN6" s="21">
        <f t="shared" si="7"/>
        <v>1194.56</v>
      </c>
      <c r="BO6" s="21">
        <f t="shared" si="7"/>
        <v>1174.6099999999999</v>
      </c>
      <c r="BP6" s="20" t="str">
        <f>IF(BP7="","",IF(BP7="-","【-】","【"&amp;SUBSTITUTE(TEXT(BP7,"#,##0.00"),"-","△")&amp;"】"))</f>
        <v>【630.82】</v>
      </c>
      <c r="BQ6" s="21">
        <f>IF(BQ7="",NA(),BQ7)</f>
        <v>100</v>
      </c>
      <c r="BR6" s="21">
        <f t="shared" ref="BR6:BZ6" si="8">IF(BR7="",NA(),BR7)</f>
        <v>97.58</v>
      </c>
      <c r="BS6" s="21">
        <f t="shared" si="8"/>
        <v>100</v>
      </c>
      <c r="BT6" s="21">
        <f t="shared" si="8"/>
        <v>100</v>
      </c>
      <c r="BU6" s="21">
        <f t="shared" si="8"/>
        <v>100</v>
      </c>
      <c r="BV6" s="21">
        <f t="shared" si="8"/>
        <v>74.17</v>
      </c>
      <c r="BW6" s="21">
        <f t="shared" si="8"/>
        <v>79.77</v>
      </c>
      <c r="BX6" s="21">
        <f t="shared" si="8"/>
        <v>79.63</v>
      </c>
      <c r="BY6" s="21">
        <f t="shared" si="8"/>
        <v>76.78</v>
      </c>
      <c r="BZ6" s="21">
        <f t="shared" si="8"/>
        <v>75.41</v>
      </c>
      <c r="CA6" s="20" t="str">
        <f>IF(CA7="","",IF(CA7="-","【-】","【"&amp;SUBSTITUTE(TEXT(CA7,"#,##0.00"),"-","△")&amp;"】"))</f>
        <v>【97.81】</v>
      </c>
      <c r="CB6" s="21">
        <f>IF(CB7="",NA(),CB7)</f>
        <v>216.13</v>
      </c>
      <c r="CC6" s="21">
        <f t="shared" ref="CC6:CK6" si="9">IF(CC7="",NA(),CC7)</f>
        <v>220.69</v>
      </c>
      <c r="CD6" s="21">
        <f t="shared" si="9"/>
        <v>215.6</v>
      </c>
      <c r="CE6" s="21">
        <f t="shared" si="9"/>
        <v>216.03</v>
      </c>
      <c r="CF6" s="21">
        <f t="shared" si="9"/>
        <v>216.53</v>
      </c>
      <c r="CG6" s="21">
        <f t="shared" si="9"/>
        <v>230.95</v>
      </c>
      <c r="CH6" s="21">
        <f t="shared" si="9"/>
        <v>214.56</v>
      </c>
      <c r="CI6" s="21">
        <f t="shared" si="9"/>
        <v>213.66</v>
      </c>
      <c r="CJ6" s="21">
        <f t="shared" si="9"/>
        <v>224.31</v>
      </c>
      <c r="CK6" s="21">
        <f t="shared" si="9"/>
        <v>223.48</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49.27</v>
      </c>
      <c r="CS6" s="21">
        <f t="shared" si="10"/>
        <v>49.47</v>
      </c>
      <c r="CT6" s="21">
        <f t="shared" si="10"/>
        <v>48.19</v>
      </c>
      <c r="CU6" s="21">
        <f t="shared" si="10"/>
        <v>47.32</v>
      </c>
      <c r="CV6" s="21">
        <f t="shared" si="10"/>
        <v>48.03</v>
      </c>
      <c r="CW6" s="20" t="str">
        <f>IF(CW7="","",IF(CW7="-","【-】","【"&amp;SUBSTITUTE(TEXT(CW7,"#,##0.00"),"-","△")&amp;"】"))</f>
        <v>【58.94】</v>
      </c>
      <c r="CX6" s="21">
        <f>IF(CX7="",NA(),CX7)</f>
        <v>68.84</v>
      </c>
      <c r="CY6" s="21">
        <f t="shared" ref="CY6:DG6" si="11">IF(CY7="",NA(),CY7)</f>
        <v>71.28</v>
      </c>
      <c r="CZ6" s="21">
        <f t="shared" si="11"/>
        <v>73.739999999999995</v>
      </c>
      <c r="DA6" s="21">
        <f t="shared" si="11"/>
        <v>80.900000000000006</v>
      </c>
      <c r="DB6" s="21">
        <f t="shared" si="11"/>
        <v>83.24</v>
      </c>
      <c r="DC6" s="21">
        <f t="shared" si="11"/>
        <v>83.16</v>
      </c>
      <c r="DD6" s="21">
        <f t="shared" si="11"/>
        <v>82.06</v>
      </c>
      <c r="DE6" s="21">
        <f t="shared" si="11"/>
        <v>82.26</v>
      </c>
      <c r="DF6" s="21">
        <f t="shared" si="11"/>
        <v>81.33</v>
      </c>
      <c r="DG6" s="21">
        <f t="shared" si="11"/>
        <v>80.95</v>
      </c>
      <c r="DH6" s="20" t="str">
        <f>IF(DH7="","",IF(DH7="-","【-】","【"&amp;SUBSTITUTE(TEXT(DH7,"#,##0.00"),"-","△")&amp;"】"))</f>
        <v>【95.91】</v>
      </c>
      <c r="DI6" s="21">
        <f>IF(DI7="",NA(),DI7)</f>
        <v>2.36</v>
      </c>
      <c r="DJ6" s="21">
        <f t="shared" ref="DJ6:DR6" si="12">IF(DJ7="",NA(),DJ7)</f>
        <v>4.6500000000000004</v>
      </c>
      <c r="DK6" s="21">
        <f t="shared" si="12"/>
        <v>6.84</v>
      </c>
      <c r="DL6" s="21">
        <f t="shared" si="12"/>
        <v>9.18</v>
      </c>
      <c r="DM6" s="21">
        <f t="shared" si="12"/>
        <v>11.5</v>
      </c>
      <c r="DN6" s="21">
        <f t="shared" si="12"/>
        <v>24.1</v>
      </c>
      <c r="DO6" s="21">
        <f t="shared" si="12"/>
        <v>19.93</v>
      </c>
      <c r="DP6" s="21">
        <f t="shared" si="12"/>
        <v>21.94</v>
      </c>
      <c r="DQ6" s="21">
        <f t="shared" si="12"/>
        <v>22.89</v>
      </c>
      <c r="DR6" s="21">
        <f t="shared" si="12"/>
        <v>23.37</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【8.68】</v>
      </c>
      <c r="EE6" s="20">
        <f>IF(EE7="",NA(),EE7)</f>
        <v>0</v>
      </c>
      <c r="EF6" s="20">
        <f t="shared" ref="EF6:EN6" si="14">IF(EF7="",NA(),EF7)</f>
        <v>0</v>
      </c>
      <c r="EG6" s="20">
        <f t="shared" si="14"/>
        <v>0</v>
      </c>
      <c r="EH6" s="20">
        <f t="shared" si="14"/>
        <v>0</v>
      </c>
      <c r="EI6" s="21">
        <f t="shared" si="14"/>
        <v>0.01</v>
      </c>
      <c r="EJ6" s="21">
        <f t="shared" si="14"/>
        <v>0.1</v>
      </c>
      <c r="EK6" s="21">
        <f t="shared" si="14"/>
        <v>0.32</v>
      </c>
      <c r="EL6" s="21">
        <f t="shared" si="14"/>
        <v>0.1</v>
      </c>
      <c r="EM6" s="21">
        <f t="shared" si="14"/>
        <v>0.09</v>
      </c>
      <c r="EN6" s="21">
        <f t="shared" si="14"/>
        <v>0.1</v>
      </c>
      <c r="EO6" s="20" t="str">
        <f>IF(EO7="","",IF(EO7="-","【-】","【"&amp;SUBSTITUTE(TEXT(EO7,"#,##0.00"),"-","△")&amp;"】"))</f>
        <v>【0.22】</v>
      </c>
    </row>
    <row r="7" spans="1:148" s="22" customFormat="1" x14ac:dyDescent="0.2">
      <c r="A7" s="14"/>
      <c r="B7" s="23">
        <v>2023</v>
      </c>
      <c r="C7" s="23">
        <v>72117</v>
      </c>
      <c r="D7" s="23">
        <v>46</v>
      </c>
      <c r="E7" s="23">
        <v>17</v>
      </c>
      <c r="F7" s="23">
        <v>1</v>
      </c>
      <c r="G7" s="23">
        <v>0</v>
      </c>
      <c r="H7" s="23" t="s">
        <v>96</v>
      </c>
      <c r="I7" s="23" t="s">
        <v>97</v>
      </c>
      <c r="J7" s="23" t="s">
        <v>98</v>
      </c>
      <c r="K7" s="23" t="s">
        <v>99</v>
      </c>
      <c r="L7" s="23" t="s">
        <v>100</v>
      </c>
      <c r="M7" s="23" t="s">
        <v>101</v>
      </c>
      <c r="N7" s="24" t="s">
        <v>102</v>
      </c>
      <c r="O7" s="24">
        <v>56.6</v>
      </c>
      <c r="P7" s="24">
        <v>35.08</v>
      </c>
      <c r="Q7" s="24">
        <v>98</v>
      </c>
      <c r="R7" s="24">
        <v>4180</v>
      </c>
      <c r="S7" s="24">
        <v>33600</v>
      </c>
      <c r="T7" s="24">
        <v>458.33</v>
      </c>
      <c r="U7" s="24">
        <v>73.31</v>
      </c>
      <c r="V7" s="24">
        <v>11680</v>
      </c>
      <c r="W7" s="24">
        <v>5.95</v>
      </c>
      <c r="X7" s="24">
        <v>1963.03</v>
      </c>
      <c r="Y7" s="24">
        <v>101.16</v>
      </c>
      <c r="Z7" s="24">
        <v>98.18</v>
      </c>
      <c r="AA7" s="24">
        <v>98.54</v>
      </c>
      <c r="AB7" s="24">
        <v>99.3</v>
      </c>
      <c r="AC7" s="24">
        <v>100.12</v>
      </c>
      <c r="AD7" s="24">
        <v>109.21</v>
      </c>
      <c r="AE7" s="24">
        <v>107.81</v>
      </c>
      <c r="AF7" s="24">
        <v>107.54</v>
      </c>
      <c r="AG7" s="24">
        <v>107.19</v>
      </c>
      <c r="AH7" s="24">
        <v>107.04</v>
      </c>
      <c r="AI7" s="24">
        <v>105.91</v>
      </c>
      <c r="AJ7" s="24">
        <v>0</v>
      </c>
      <c r="AK7" s="24">
        <v>0</v>
      </c>
      <c r="AL7" s="24">
        <v>0</v>
      </c>
      <c r="AM7" s="24">
        <v>0</v>
      </c>
      <c r="AN7" s="24">
        <v>0</v>
      </c>
      <c r="AO7" s="24">
        <v>15.73</v>
      </c>
      <c r="AP7" s="24">
        <v>18.2</v>
      </c>
      <c r="AQ7" s="24">
        <v>19.059999999999999</v>
      </c>
      <c r="AR7" s="24">
        <v>31.07</v>
      </c>
      <c r="AS7" s="24">
        <v>37.43</v>
      </c>
      <c r="AT7" s="24">
        <v>3.03</v>
      </c>
      <c r="AU7" s="24">
        <v>30.77</v>
      </c>
      <c r="AV7" s="24">
        <v>44.11</v>
      </c>
      <c r="AW7" s="24">
        <v>50.89</v>
      </c>
      <c r="AX7" s="24">
        <v>53.02</v>
      </c>
      <c r="AY7" s="24">
        <v>59.82</v>
      </c>
      <c r="AZ7" s="24">
        <v>57.26</v>
      </c>
      <c r="BA7" s="24">
        <v>48.56</v>
      </c>
      <c r="BB7" s="24">
        <v>47.58</v>
      </c>
      <c r="BC7" s="24">
        <v>51.09</v>
      </c>
      <c r="BD7" s="24">
        <v>57.42</v>
      </c>
      <c r="BE7" s="24">
        <v>78.430000000000007</v>
      </c>
      <c r="BF7" s="24">
        <v>3312.93</v>
      </c>
      <c r="BG7" s="24">
        <v>3098.6</v>
      </c>
      <c r="BH7" s="24">
        <v>2818.83</v>
      </c>
      <c r="BI7" s="24">
        <v>2558.3200000000002</v>
      </c>
      <c r="BJ7" s="24">
        <v>2295.86</v>
      </c>
      <c r="BK7" s="24">
        <v>1130.42</v>
      </c>
      <c r="BL7" s="24">
        <v>1245.0999999999999</v>
      </c>
      <c r="BM7" s="24">
        <v>1108.8</v>
      </c>
      <c r="BN7" s="24">
        <v>1194.56</v>
      </c>
      <c r="BO7" s="24">
        <v>1174.6099999999999</v>
      </c>
      <c r="BP7" s="24">
        <v>630.82000000000005</v>
      </c>
      <c r="BQ7" s="24">
        <v>100</v>
      </c>
      <c r="BR7" s="24">
        <v>97.58</v>
      </c>
      <c r="BS7" s="24">
        <v>100</v>
      </c>
      <c r="BT7" s="24">
        <v>100</v>
      </c>
      <c r="BU7" s="24">
        <v>100</v>
      </c>
      <c r="BV7" s="24">
        <v>74.17</v>
      </c>
      <c r="BW7" s="24">
        <v>79.77</v>
      </c>
      <c r="BX7" s="24">
        <v>79.63</v>
      </c>
      <c r="BY7" s="24">
        <v>76.78</v>
      </c>
      <c r="BZ7" s="24">
        <v>75.41</v>
      </c>
      <c r="CA7" s="24">
        <v>97.81</v>
      </c>
      <c r="CB7" s="24">
        <v>216.13</v>
      </c>
      <c r="CC7" s="24">
        <v>220.69</v>
      </c>
      <c r="CD7" s="24">
        <v>215.6</v>
      </c>
      <c r="CE7" s="24">
        <v>216.03</v>
      </c>
      <c r="CF7" s="24">
        <v>216.53</v>
      </c>
      <c r="CG7" s="24">
        <v>230.95</v>
      </c>
      <c r="CH7" s="24">
        <v>214.56</v>
      </c>
      <c r="CI7" s="24">
        <v>213.66</v>
      </c>
      <c r="CJ7" s="24">
        <v>224.31</v>
      </c>
      <c r="CK7" s="24">
        <v>223.48</v>
      </c>
      <c r="CL7" s="24">
        <v>138.75</v>
      </c>
      <c r="CM7" s="24" t="s">
        <v>102</v>
      </c>
      <c r="CN7" s="24" t="s">
        <v>102</v>
      </c>
      <c r="CO7" s="24" t="s">
        <v>102</v>
      </c>
      <c r="CP7" s="24" t="s">
        <v>102</v>
      </c>
      <c r="CQ7" s="24" t="s">
        <v>102</v>
      </c>
      <c r="CR7" s="24">
        <v>49.27</v>
      </c>
      <c r="CS7" s="24">
        <v>49.47</v>
      </c>
      <c r="CT7" s="24">
        <v>48.19</v>
      </c>
      <c r="CU7" s="24">
        <v>47.32</v>
      </c>
      <c r="CV7" s="24">
        <v>48.03</v>
      </c>
      <c r="CW7" s="24">
        <v>58.94</v>
      </c>
      <c r="CX7" s="24">
        <v>68.84</v>
      </c>
      <c r="CY7" s="24">
        <v>71.28</v>
      </c>
      <c r="CZ7" s="24">
        <v>73.739999999999995</v>
      </c>
      <c r="DA7" s="24">
        <v>80.900000000000006</v>
      </c>
      <c r="DB7" s="24">
        <v>83.24</v>
      </c>
      <c r="DC7" s="24">
        <v>83.16</v>
      </c>
      <c r="DD7" s="24">
        <v>82.06</v>
      </c>
      <c r="DE7" s="24">
        <v>82.26</v>
      </c>
      <c r="DF7" s="24">
        <v>81.33</v>
      </c>
      <c r="DG7" s="24">
        <v>80.95</v>
      </c>
      <c r="DH7" s="24">
        <v>95.91</v>
      </c>
      <c r="DI7" s="24">
        <v>2.36</v>
      </c>
      <c r="DJ7" s="24">
        <v>4.6500000000000004</v>
      </c>
      <c r="DK7" s="24">
        <v>6.84</v>
      </c>
      <c r="DL7" s="24">
        <v>9.18</v>
      </c>
      <c r="DM7" s="24">
        <v>11.5</v>
      </c>
      <c r="DN7" s="24">
        <v>24.1</v>
      </c>
      <c r="DO7" s="24">
        <v>19.93</v>
      </c>
      <c r="DP7" s="24">
        <v>21.94</v>
      </c>
      <c r="DQ7" s="24">
        <v>22.89</v>
      </c>
      <c r="DR7" s="24">
        <v>23.37</v>
      </c>
      <c r="DS7" s="24">
        <v>41.09</v>
      </c>
      <c r="DT7" s="24">
        <v>0</v>
      </c>
      <c r="DU7" s="24">
        <v>0</v>
      </c>
      <c r="DV7" s="24">
        <v>0</v>
      </c>
      <c r="DW7" s="24">
        <v>0</v>
      </c>
      <c r="DX7" s="24">
        <v>0</v>
      </c>
      <c r="DY7" s="24">
        <v>0</v>
      </c>
      <c r="DZ7" s="24">
        <v>0</v>
      </c>
      <c r="EA7" s="24">
        <v>0</v>
      </c>
      <c r="EB7" s="24">
        <v>0</v>
      </c>
      <c r="EC7" s="24">
        <v>0</v>
      </c>
      <c r="ED7" s="24">
        <v>8.68</v>
      </c>
      <c r="EE7" s="24">
        <v>0</v>
      </c>
      <c r="EF7" s="24">
        <v>0</v>
      </c>
      <c r="EG7" s="24">
        <v>0</v>
      </c>
      <c r="EH7" s="24">
        <v>0</v>
      </c>
      <c r="EI7" s="24">
        <v>0.01</v>
      </c>
      <c r="EJ7" s="24">
        <v>0.1</v>
      </c>
      <c r="EK7" s="24">
        <v>0.32</v>
      </c>
      <c r="EL7" s="24">
        <v>0.1</v>
      </c>
      <c r="EM7" s="24">
        <v>0.09</v>
      </c>
      <c r="EN7" s="24">
        <v>0.1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2025-02-03T05:58:03Z</cp:lastPrinted>
  <dcterms:created xsi:type="dcterms:W3CDTF">2025-01-24T06:58:40Z</dcterms:created>
  <dcterms:modified xsi:type="dcterms:W3CDTF">2025-02-28T01:33:04Z</dcterms:modified>
  <cp:category/>
</cp:coreProperties>
</file>