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3-000　地方公営企業一般☆\○経営比較分析表（H29～）\R6\04_市町村回答_0205〆\208喜多方市○\"/>
    </mc:Choice>
  </mc:AlternateContent>
  <workbookProtection workbookAlgorithmName="SHA-512" workbookHashValue="IuuxWb+PxlIULluj3ujOZwkIp3UGCEmeElCxcVaeXUCI9zsUVeB+Pnj18m9RDE1xgHfIz87uTyWOT1pYitwcDQ==" workbookSaltValue="e9jzguZGXspkjOIXg2pgHA==" workbookSpinCount="100000" lockStructure="1"/>
  <bookViews>
    <workbookView xWindow="0" yWindow="0" windowWidth="14292" windowHeight="110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<sst xmlns="http://schemas.openxmlformats.org/spreadsheetml/2006/main" count="253" uniqueCount="116">
  <si>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</si>
  <si>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</si>
  <si>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</si>
  <si>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</si>
  <si>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</si>
  <si>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</si>
  <si>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</si>
  <si>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</si>
  <si>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</si>
  <si>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</si>
  <si>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</si>
  <si>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</si>
  <si>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</si>
  <si>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</si>
  <si>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</si>
  <si>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</si>
  <si>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</si>
  <si>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</si>
  <si>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</si>
  <si>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</si>
  <si>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</si>
  <si>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</si>
  <si>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</si>
  <si>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</si>
  <si>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</si>
  <si>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</si>
  <si>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</si>
  <si>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</si>
  <si>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</si>
  <si>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</si>
  <si>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</si>
  <si>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</si>
  <si>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</si>
  <si>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</si>
  <si>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</si>
  <si>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</si>
  <si>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</si>
  <si>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</si>
  <si>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</si>
  <si>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</si>
  <si>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</si>
  <si>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</si>
  <si>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</si>
  <si>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</si>
  <si>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</si>
  <si>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</si>
  <si>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</si>
  <si>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</si>
  <si>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</si>
  <si>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</si>
  <si>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</si>
  <si>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</si>
  <si>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</si>
  <si>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</si>
  <si>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</si>
  <si>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</si>
  <si>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</si>
  <si>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</si>
  <si>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</si>
  <si>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</si>
  <si>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</si>
  <si>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</si>
  <si>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</si>
  <si>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</si>
  <si>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</si>
  <si>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</si>
  <si>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</si>
  <si>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</si>
  <si>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</si>
  <si>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</si>
  <si>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</si>
  <si>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</si>
  <si>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</si>
  <si>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</si>
  <si>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</si>
  <si>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</si>
  <si>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</si>
  <si>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</si>
  <si>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</si>
  <si>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</si>
  <si>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</si>
  <si>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</si>
  <si>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</si>
  <si>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</si>
  <si>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</si>
  <si>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</si>
  <si>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</si>
  <si>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</si>
  <si>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</si>
  <si>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</si>
  <si>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</si>
  <si>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</si>
  <si>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</si>
  <si>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</si>
  <si>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</si>
  <si>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</si>
  <si>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</si>
  <si>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</si>
  <si>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</si>
  <si>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</si>
  <si>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</si>
  <si>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</si>
  <si>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</si>
  <si>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</si>
  <si>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</si>
  <si>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</si>
  <si>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</si>
  <si>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</si>
  <si>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</si>
  <si>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</si>
  <si>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</si>
  <si>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</si>
  <si>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</si>
  <si>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本市の特定環境保全公共下水道事業は、熱塩加納処理区と山都処理区の２処理区あり概成となっています。
　終末処理場である熱塩浄化センター、山都浄化センターにおいては、施設、設備の老朽化等による更新費用や維持管理経費が増加していく傾向となっている。
① 　経常収支比率については、100％を超えてはいるが、一般会計負担金に依存し収支を保っている状況である。
③　流動比率については、法適用して間もないことから資金が少なくまた、多額の企業債償還金があるため100％を下回っているが、平均値と同程度で今後は償還金の減少により上昇していく見込である。
④　企業債残高対事業規模比率については、企業債償還を一般会計の負担としている。
⑤　経費回収率については、平均値は超えてはいるが、100％に満たない状況であり汚水処理経費の節減や加入促進による使用料増加の取り組みを強化するとともに、適正な使用料の改定を行い経営の改善を図っていく必要がある。
⑥　汚水処理原価については、平均値より低い状況となっているが引き続きコスト縮減に取り組んでいかなければならない。
⑦　施設利用率については、低い状態が続いており加入促進等による使用者の増を図る必要がある。
⑧　水洗化率については、低い状態が続いており加入促進等による使用者の増を図る必要がある。</t>
    <phoneticPr fontId="4"/>
  </si>
  <si>
    <t>　熱塩加納処理区は平成14年度に供用開始し21年を経過、山都処理区は平成16年度に供用開始し19年を経過しており、両処理区とも施設、設備の老朽化等による更新費用が増加する傾向となっている。このため、ストックマネジメント計画を策定し、下水道施設の計画的かつ効率的な管理を実施している。
　管渠については、法定耐用年数である50年を経過している箇所はありません。</t>
    <phoneticPr fontId="4"/>
  </si>
  <si>
    <t>　本市の特定環境保全公共下水道事業は、類似団体平均値と比較して①経常収支比率は低く、③流動比率、⑤経費回収率、⑥汚水処理原価は優位となっているが⑤経費回収率は100％に満たない等低い傾向にあります。これは、処理区域内人口密度が低いことや終末処理場が2か所ありコストが掛かっていることが主な要因であると考えられます。また、地理的な要因で施設の広域化・共同化を図っていくことも難しい状況です。
　今後も施設の老朽化による更新需要の増加や人口減少による使用料収入の減少により更に厳しい経営状況になることが予想されます。
　このため、持続可能な下水道事業の経営を目指すため、令和４年度に喜多方市下水道事業経営戦略の見直しを行い、効率的な施設の利用促進による経費の削減や加入促進による収入の確保を図るとともに令和７年度からは下水道使用料の改定により経営の安定を目指し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</si>
</sst>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F63-4F00-A294-520C28D55A1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0.39</c:v>
                </c:pt>
                <c:pt idx="2">
                  <c:v>0.1</c:v>
                </c:pt>
                <c:pt idx="3">
                  <c:v>0.08</c:v>
                </c:pt>
                <c:pt idx="4">
                  <c:v>0.06</c:v>
                </c:pt>
              </c:numCache>
            </c:numRef>
          </c:val>
          <c:smooth val="0"/>
          <c:extLst>
            <c:ext xmlns:c16="http://schemas.microsoft.com/office/drawing/2014/chart" uri="{C3380CC4-5D6E-409C-BE32-E72D297353CC}">
              <c16:uniqueId val="{00000001-BF63-4F00-A294-520C28D55A1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34.18</c:v>
                </c:pt>
                <c:pt idx="2">
                  <c:v>32.25</c:v>
                </c:pt>
                <c:pt idx="3">
                  <c:v>31.54</c:v>
                </c:pt>
                <c:pt idx="4">
                  <c:v>30.22</c:v>
                </c:pt>
              </c:numCache>
            </c:numRef>
          </c:val>
          <c:extLst>
            <c:ext xmlns:c16="http://schemas.microsoft.com/office/drawing/2014/chart" uri="{C3380CC4-5D6E-409C-BE32-E72D297353CC}">
              <c16:uniqueId val="{00000000-C690-4523-AE70-5E3265B90E7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c:v>
                </c:pt>
                <c:pt idx="2">
                  <c:v>42.28</c:v>
                </c:pt>
                <c:pt idx="3">
                  <c:v>41.06</c:v>
                </c:pt>
                <c:pt idx="4">
                  <c:v>42.09</c:v>
                </c:pt>
              </c:numCache>
            </c:numRef>
          </c:val>
          <c:smooth val="0"/>
          <c:extLst>
            <c:ext xmlns:c16="http://schemas.microsoft.com/office/drawing/2014/chart" uri="{C3380CC4-5D6E-409C-BE32-E72D297353CC}">
              <c16:uniqueId val="{00000001-C690-4523-AE70-5E3265B90E7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75.989999999999995</c:v>
                </c:pt>
                <c:pt idx="2">
                  <c:v>78.11</c:v>
                </c:pt>
                <c:pt idx="3">
                  <c:v>80.36</c:v>
                </c:pt>
                <c:pt idx="4">
                  <c:v>84.42</c:v>
                </c:pt>
              </c:numCache>
            </c:numRef>
          </c:val>
          <c:extLst>
            <c:ext xmlns:c16="http://schemas.microsoft.com/office/drawing/2014/chart" uri="{C3380CC4-5D6E-409C-BE32-E72D297353CC}">
              <c16:uniqueId val="{00000000-E26E-4D3D-B259-4AF71A77508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84.19</c:v>
                </c:pt>
                <c:pt idx="2">
                  <c:v>84.34</c:v>
                </c:pt>
                <c:pt idx="3">
                  <c:v>84.34</c:v>
                </c:pt>
                <c:pt idx="4">
                  <c:v>84.73</c:v>
                </c:pt>
              </c:numCache>
            </c:numRef>
          </c:val>
          <c:smooth val="0"/>
          <c:extLst>
            <c:ext xmlns:c16="http://schemas.microsoft.com/office/drawing/2014/chart" uri="{C3380CC4-5D6E-409C-BE32-E72D297353CC}">
              <c16:uniqueId val="{00000001-E26E-4D3D-B259-4AF71A77508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104.03</c:v>
                </c:pt>
                <c:pt idx="2">
                  <c:v>101.89</c:v>
                </c:pt>
                <c:pt idx="3">
                  <c:v>97.93</c:v>
                </c:pt>
                <c:pt idx="4">
                  <c:v>102.98</c:v>
                </c:pt>
              </c:numCache>
            </c:numRef>
          </c:val>
          <c:extLst>
            <c:ext xmlns:c16="http://schemas.microsoft.com/office/drawing/2014/chart" uri="{C3380CC4-5D6E-409C-BE32-E72D297353CC}">
              <c16:uniqueId val="{00000000-ABA8-4A9E-86D6-9354D6B018F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105.78</c:v>
                </c:pt>
                <c:pt idx="2">
                  <c:v>106.09</c:v>
                </c:pt>
                <c:pt idx="3">
                  <c:v>106.44</c:v>
                </c:pt>
                <c:pt idx="4">
                  <c:v>107.11</c:v>
                </c:pt>
              </c:numCache>
            </c:numRef>
          </c:val>
          <c:smooth val="0"/>
          <c:extLst>
            <c:ext xmlns:c16="http://schemas.microsoft.com/office/drawing/2014/chart" uri="{C3380CC4-5D6E-409C-BE32-E72D297353CC}">
              <c16:uniqueId val="{00000001-ABA8-4A9E-86D6-9354D6B018F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3.53</c:v>
                </c:pt>
                <c:pt idx="2">
                  <c:v>7.05</c:v>
                </c:pt>
                <c:pt idx="3">
                  <c:v>10.14</c:v>
                </c:pt>
                <c:pt idx="4">
                  <c:v>12.74</c:v>
                </c:pt>
              </c:numCache>
            </c:numRef>
          </c:val>
          <c:extLst>
            <c:ext xmlns:c16="http://schemas.microsoft.com/office/drawing/2014/chart" uri="{C3380CC4-5D6E-409C-BE32-E72D297353CC}">
              <c16:uniqueId val="{00000000-097C-4E40-8849-5DA1C77543F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21.36</c:v>
                </c:pt>
                <c:pt idx="2">
                  <c:v>22.79</c:v>
                </c:pt>
                <c:pt idx="3">
                  <c:v>24.8</c:v>
                </c:pt>
                <c:pt idx="4">
                  <c:v>26.77</c:v>
                </c:pt>
              </c:numCache>
            </c:numRef>
          </c:val>
          <c:smooth val="0"/>
          <c:extLst>
            <c:ext xmlns:c16="http://schemas.microsoft.com/office/drawing/2014/chart" uri="{C3380CC4-5D6E-409C-BE32-E72D297353CC}">
              <c16:uniqueId val="{00000001-097C-4E40-8849-5DA1C77543F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DAB-4642-8C76-E4B7FF3A097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0.01</c:v>
                </c:pt>
                <c:pt idx="3">
                  <c:v>0.02</c:v>
                </c:pt>
                <c:pt idx="4">
                  <c:v>7.0000000000000007E-2</c:v>
                </c:pt>
              </c:numCache>
            </c:numRef>
          </c:val>
          <c:smooth val="0"/>
          <c:extLst>
            <c:ext xmlns:c16="http://schemas.microsoft.com/office/drawing/2014/chart" uri="{C3380CC4-5D6E-409C-BE32-E72D297353CC}">
              <c16:uniqueId val="{00000001-DDAB-4642-8C76-E4B7FF3A097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formatCode="#,##0.00;&quot;△&quot;#,##0.00;&quot;-&quot;">
                  <c:v>0.57999999999999996</c:v>
                </c:pt>
                <c:pt idx="4">
                  <c:v>0</c:v>
                </c:pt>
              </c:numCache>
            </c:numRef>
          </c:val>
          <c:extLst>
            <c:ext xmlns:c16="http://schemas.microsoft.com/office/drawing/2014/chart" uri="{C3380CC4-5D6E-409C-BE32-E72D297353CC}">
              <c16:uniqueId val="{00000000-2898-4771-8EAA-FAB75B34523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63.96</c:v>
                </c:pt>
                <c:pt idx="2">
                  <c:v>69.42</c:v>
                </c:pt>
                <c:pt idx="3">
                  <c:v>72.86</c:v>
                </c:pt>
                <c:pt idx="4">
                  <c:v>69.540000000000006</c:v>
                </c:pt>
              </c:numCache>
            </c:numRef>
          </c:val>
          <c:smooth val="0"/>
          <c:extLst>
            <c:ext xmlns:c16="http://schemas.microsoft.com/office/drawing/2014/chart" uri="{C3380CC4-5D6E-409C-BE32-E72D297353CC}">
              <c16:uniqueId val="{00000001-2898-4771-8EAA-FAB75B34523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12.17</c:v>
                </c:pt>
                <c:pt idx="2">
                  <c:v>35.85</c:v>
                </c:pt>
                <c:pt idx="3">
                  <c:v>47.63</c:v>
                </c:pt>
                <c:pt idx="4">
                  <c:v>59.79</c:v>
                </c:pt>
              </c:numCache>
            </c:numRef>
          </c:val>
          <c:extLst>
            <c:ext xmlns:c16="http://schemas.microsoft.com/office/drawing/2014/chart" uri="{C3380CC4-5D6E-409C-BE32-E72D297353CC}">
              <c16:uniqueId val="{00000000-08A2-4D3B-9D80-4432692CBA0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44.24</c:v>
                </c:pt>
                <c:pt idx="2">
                  <c:v>43.07</c:v>
                </c:pt>
                <c:pt idx="3">
                  <c:v>45.42</c:v>
                </c:pt>
                <c:pt idx="4">
                  <c:v>50.63</c:v>
                </c:pt>
              </c:numCache>
            </c:numRef>
          </c:val>
          <c:smooth val="0"/>
          <c:extLst>
            <c:ext xmlns:c16="http://schemas.microsoft.com/office/drawing/2014/chart" uri="{C3380CC4-5D6E-409C-BE32-E72D297353CC}">
              <c16:uniqueId val="{00000001-08A2-4D3B-9D80-4432692CBA0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203-44AE-8DFA-6DFD0435DE4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1258.43</c:v>
                </c:pt>
                <c:pt idx="2">
                  <c:v>1163.75</c:v>
                </c:pt>
                <c:pt idx="3">
                  <c:v>1195.47</c:v>
                </c:pt>
                <c:pt idx="4">
                  <c:v>1168.69</c:v>
                </c:pt>
              </c:numCache>
            </c:numRef>
          </c:val>
          <c:smooth val="0"/>
          <c:extLst>
            <c:ext xmlns:c16="http://schemas.microsoft.com/office/drawing/2014/chart" uri="{C3380CC4-5D6E-409C-BE32-E72D297353CC}">
              <c16:uniqueId val="{00000001-0203-44AE-8DFA-6DFD0435DE4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64.47</c:v>
                </c:pt>
                <c:pt idx="2">
                  <c:v>95.08</c:v>
                </c:pt>
                <c:pt idx="3">
                  <c:v>73.02</c:v>
                </c:pt>
                <c:pt idx="4">
                  <c:v>85.01</c:v>
                </c:pt>
              </c:numCache>
            </c:numRef>
          </c:val>
          <c:extLst>
            <c:ext xmlns:c16="http://schemas.microsoft.com/office/drawing/2014/chart" uri="{C3380CC4-5D6E-409C-BE32-E72D297353CC}">
              <c16:uniqueId val="{00000000-F881-4CD5-AB9D-436C0CFD1B1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F881-4CD5-AB9D-436C0CFD1B1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266.45</c:v>
                </c:pt>
                <c:pt idx="2">
                  <c:v>181.7</c:v>
                </c:pt>
                <c:pt idx="3">
                  <c:v>237.54</c:v>
                </c:pt>
                <c:pt idx="4">
                  <c:v>204.83</c:v>
                </c:pt>
              </c:numCache>
            </c:numRef>
          </c:val>
          <c:extLst>
            <c:ext xmlns:c16="http://schemas.microsoft.com/office/drawing/2014/chart" uri="{C3380CC4-5D6E-409C-BE32-E72D297353CC}">
              <c16:uniqueId val="{00000000-13E1-4A6C-85D7-3F5ED430A47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224.88</c:v>
                </c:pt>
                <c:pt idx="2">
                  <c:v>228.64</c:v>
                </c:pt>
                <c:pt idx="3">
                  <c:v>239.46</c:v>
                </c:pt>
                <c:pt idx="4">
                  <c:v>233.15</c:v>
                </c:pt>
              </c:numCache>
            </c:numRef>
          </c:val>
          <c:smooth val="0"/>
          <c:extLst>
            <c:ext xmlns:c16="http://schemas.microsoft.com/office/drawing/2014/chart" uri="{C3380CC4-5D6E-409C-BE32-E72D297353CC}">
              <c16:uniqueId val="{00000001-13E1-4A6C-85D7-3F5ED430A47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G1" zoomScale="80" zoomScaleNormal="80" workbookViewId="0">
      <selection activeCell="AO74" sqref="AO7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福島県　喜多方市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44344</v>
      </c>
      <c r="AM8" s="45"/>
      <c r="AN8" s="45"/>
      <c r="AO8" s="45"/>
      <c r="AP8" s="45"/>
      <c r="AQ8" s="45"/>
      <c r="AR8" s="45"/>
      <c r="AS8" s="45"/>
      <c r="AT8" s="44">
        <f>データ!T6</f>
        <v>554.63</v>
      </c>
      <c r="AU8" s="44"/>
      <c r="AV8" s="44"/>
      <c r="AW8" s="44"/>
      <c r="AX8" s="44"/>
      <c r="AY8" s="44"/>
      <c r="AZ8" s="44"/>
      <c r="BA8" s="44"/>
      <c r="BB8" s="44">
        <f>データ!U6</f>
        <v>79.95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67.7</v>
      </c>
      <c r="J10" s="44"/>
      <c r="K10" s="44"/>
      <c r="L10" s="44"/>
      <c r="M10" s="44"/>
      <c r="N10" s="44"/>
      <c r="O10" s="44"/>
      <c r="P10" s="44">
        <f>データ!P6</f>
        <v>5.94</v>
      </c>
      <c r="Q10" s="44"/>
      <c r="R10" s="44"/>
      <c r="S10" s="44"/>
      <c r="T10" s="44"/>
      <c r="U10" s="44"/>
      <c r="V10" s="44"/>
      <c r="W10" s="44">
        <f>データ!Q6</f>
        <v>99.76</v>
      </c>
      <c r="X10" s="44"/>
      <c r="Y10" s="44"/>
      <c r="Z10" s="44"/>
      <c r="AA10" s="44"/>
      <c r="AB10" s="44"/>
      <c r="AC10" s="44"/>
      <c r="AD10" s="45">
        <f>データ!R6</f>
        <v>3390</v>
      </c>
      <c r="AE10" s="45"/>
      <c r="AF10" s="45"/>
      <c r="AG10" s="45"/>
      <c r="AH10" s="45"/>
      <c r="AI10" s="45"/>
      <c r="AJ10" s="45"/>
      <c r="AK10" s="2"/>
      <c r="AL10" s="45">
        <f>データ!V6</f>
        <v>2613</v>
      </c>
      <c r="AM10" s="45"/>
      <c r="AN10" s="45"/>
      <c r="AO10" s="45"/>
      <c r="AP10" s="45"/>
      <c r="AQ10" s="45"/>
      <c r="AR10" s="45"/>
      <c r="AS10" s="45"/>
      <c r="AT10" s="44">
        <f>データ!W6</f>
        <v>1.71</v>
      </c>
      <c r="AU10" s="44"/>
      <c r="AV10" s="44"/>
      <c r="AW10" s="44"/>
      <c r="AX10" s="44"/>
      <c r="AY10" s="44"/>
      <c r="AZ10" s="44"/>
      <c r="BA10" s="44"/>
      <c r="BB10" s="44">
        <f>データ!X6</f>
        <v>1528.07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30.7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dSYumAV7lq/xupvk5St17pYhvVeUZO/zXuUICFDkGW78obq0INgi7T+u8zqRS6wfNw/Ef0SQXQ8PbvrqP5NM4w==" saltValue="KbfLmi8bnj6T38yM2Ermu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72087</v>
      </c>
      <c r="D6" s="19">
        <f t="shared" si="3"/>
        <v>46</v>
      </c>
      <c r="E6" s="19">
        <f t="shared" si="3"/>
        <v>17</v>
      </c>
      <c r="F6" s="19">
        <f t="shared" si="3"/>
        <v>4</v>
      </c>
      <c r="G6" s="19">
        <f t="shared" si="3"/>
        <v>0</v>
      </c>
      <c r="H6" s="19" t="str">
        <f t="shared" si="3"/>
        <v>福島県　喜多方市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67.7</v>
      </c>
      <c r="P6" s="20">
        <f t="shared" si="3"/>
        <v>5.94</v>
      </c>
      <c r="Q6" s="20">
        <f t="shared" si="3"/>
        <v>99.76</v>
      </c>
      <c r="R6" s="20">
        <f t="shared" si="3"/>
        <v>3390</v>
      </c>
      <c r="S6" s="20">
        <f t="shared" si="3"/>
        <v>44344</v>
      </c>
      <c r="T6" s="20">
        <f t="shared" si="3"/>
        <v>554.63</v>
      </c>
      <c r="U6" s="20">
        <f t="shared" si="3"/>
        <v>79.95</v>
      </c>
      <c r="V6" s="20">
        <f t="shared" si="3"/>
        <v>2613</v>
      </c>
      <c r="W6" s="20">
        <f t="shared" si="3"/>
        <v>1.71</v>
      </c>
      <c r="X6" s="20">
        <f t="shared" si="3"/>
        <v>1528.07</v>
      </c>
      <c r="Y6" s="21" t="str">
        <f>IF(Y7="",NA(),Y7)</f>
        <v>-</v>
      </c>
      <c r="Z6" s="21">
        <f t="shared" ref="Z6:AH6" si="4">IF(Z7="",NA(),Z7)</f>
        <v>104.03</v>
      </c>
      <c r="AA6" s="21">
        <f t="shared" si="4"/>
        <v>101.89</v>
      </c>
      <c r="AB6" s="21">
        <f t="shared" si="4"/>
        <v>97.93</v>
      </c>
      <c r="AC6" s="21">
        <f t="shared" si="4"/>
        <v>102.98</v>
      </c>
      <c r="AD6" s="21" t="str">
        <f t="shared" si="4"/>
        <v>-</v>
      </c>
      <c r="AE6" s="21">
        <f t="shared" si="4"/>
        <v>105.78</v>
      </c>
      <c r="AF6" s="21">
        <f t="shared" si="4"/>
        <v>106.09</v>
      </c>
      <c r="AG6" s="21">
        <f t="shared" si="4"/>
        <v>106.44</v>
      </c>
      <c r="AH6" s="21">
        <f t="shared" si="4"/>
        <v>107.11</v>
      </c>
      <c r="AI6" s="20" t="str">
        <f>IF(AI7="","",IF(AI7="-","【-】","【"&amp;SUBSTITUTE(TEXT(AI7,"#,##0.00"),"-","△")&amp;"】"))</f>
        <v>【105.09】</v>
      </c>
      <c r="AJ6" s="21" t="str">
        <f>IF(AJ7="",NA(),AJ7)</f>
        <v>-</v>
      </c>
      <c r="AK6" s="20">
        <f t="shared" ref="AK6:AS6" si="5">IF(AK7="",NA(),AK7)</f>
        <v>0</v>
      </c>
      <c r="AL6" s="20">
        <f t="shared" si="5"/>
        <v>0</v>
      </c>
      <c r="AM6" s="21">
        <f t="shared" si="5"/>
        <v>0.57999999999999996</v>
      </c>
      <c r="AN6" s="20">
        <f t="shared" si="5"/>
        <v>0</v>
      </c>
      <c r="AO6" s="21" t="str">
        <f t="shared" si="5"/>
        <v>-</v>
      </c>
      <c r="AP6" s="21">
        <f t="shared" si="5"/>
        <v>63.96</v>
      </c>
      <c r="AQ6" s="21">
        <f t="shared" si="5"/>
        <v>69.42</v>
      </c>
      <c r="AR6" s="21">
        <f t="shared" si="5"/>
        <v>72.86</v>
      </c>
      <c r="AS6" s="21">
        <f t="shared" si="5"/>
        <v>69.540000000000006</v>
      </c>
      <c r="AT6" s="20" t="str">
        <f>IF(AT7="","",IF(AT7="-","【-】","【"&amp;SUBSTITUTE(TEXT(AT7,"#,##0.00"),"-","△")&amp;"】"))</f>
        <v>【65.73】</v>
      </c>
      <c r="AU6" s="21" t="str">
        <f>IF(AU7="",NA(),AU7)</f>
        <v>-</v>
      </c>
      <c r="AV6" s="21">
        <f t="shared" ref="AV6:BD6" si="6">IF(AV7="",NA(),AV7)</f>
        <v>12.17</v>
      </c>
      <c r="AW6" s="21">
        <f t="shared" si="6"/>
        <v>35.85</v>
      </c>
      <c r="AX6" s="21">
        <f t="shared" si="6"/>
        <v>47.63</v>
      </c>
      <c r="AY6" s="21">
        <f t="shared" si="6"/>
        <v>59.79</v>
      </c>
      <c r="AZ6" s="21" t="str">
        <f t="shared" si="6"/>
        <v>-</v>
      </c>
      <c r="BA6" s="21">
        <f t="shared" si="6"/>
        <v>44.24</v>
      </c>
      <c r="BB6" s="21">
        <f t="shared" si="6"/>
        <v>43.07</v>
      </c>
      <c r="BC6" s="21">
        <f t="shared" si="6"/>
        <v>45.42</v>
      </c>
      <c r="BD6" s="21">
        <f t="shared" si="6"/>
        <v>50.63</v>
      </c>
      <c r="BE6" s="20" t="str">
        <f>IF(BE7="","",IF(BE7="-","【-】","【"&amp;SUBSTITUTE(TEXT(BE7,"#,##0.00"),"-","△")&amp;"】"))</f>
        <v>【48.91】</v>
      </c>
      <c r="BF6" s="21" t="str">
        <f>IF(BF7="",NA(),BF7)</f>
        <v>-</v>
      </c>
      <c r="BG6" s="20">
        <f t="shared" ref="BG6:BO6" si="7">IF(BG7="",NA(),BG7)</f>
        <v>0</v>
      </c>
      <c r="BH6" s="20">
        <f t="shared" si="7"/>
        <v>0</v>
      </c>
      <c r="BI6" s="20">
        <f t="shared" si="7"/>
        <v>0</v>
      </c>
      <c r="BJ6" s="20">
        <f t="shared" si="7"/>
        <v>0</v>
      </c>
      <c r="BK6" s="21" t="str">
        <f t="shared" si="7"/>
        <v>-</v>
      </c>
      <c r="BL6" s="21">
        <f t="shared" si="7"/>
        <v>1258.43</v>
      </c>
      <c r="BM6" s="21">
        <f t="shared" si="7"/>
        <v>1163.75</v>
      </c>
      <c r="BN6" s="21">
        <f t="shared" si="7"/>
        <v>1195.47</v>
      </c>
      <c r="BO6" s="21">
        <f t="shared" si="7"/>
        <v>1168.69</v>
      </c>
      <c r="BP6" s="20" t="str">
        <f>IF(BP7="","",IF(BP7="-","【-】","【"&amp;SUBSTITUTE(TEXT(BP7,"#,##0.00"),"-","△")&amp;"】"))</f>
        <v>【1,156.82】</v>
      </c>
      <c r="BQ6" s="21" t="str">
        <f>IF(BQ7="",NA(),BQ7)</f>
        <v>-</v>
      </c>
      <c r="BR6" s="21">
        <f t="shared" ref="BR6:BZ6" si="8">IF(BR7="",NA(),BR7)</f>
        <v>64.47</v>
      </c>
      <c r="BS6" s="21">
        <f t="shared" si="8"/>
        <v>95.08</v>
      </c>
      <c r="BT6" s="21">
        <f t="shared" si="8"/>
        <v>73.02</v>
      </c>
      <c r="BU6" s="21">
        <f t="shared" si="8"/>
        <v>85.01</v>
      </c>
      <c r="BV6" s="21" t="str">
        <f t="shared" si="8"/>
        <v>-</v>
      </c>
      <c r="BW6" s="21">
        <f t="shared" si="8"/>
        <v>73.36</v>
      </c>
      <c r="BX6" s="21">
        <f t="shared" si="8"/>
        <v>72.599999999999994</v>
      </c>
      <c r="BY6" s="21">
        <f t="shared" si="8"/>
        <v>69.430000000000007</v>
      </c>
      <c r="BZ6" s="21">
        <f t="shared" si="8"/>
        <v>70.709999999999994</v>
      </c>
      <c r="CA6" s="20" t="str">
        <f>IF(CA7="","",IF(CA7="-","【-】","【"&amp;SUBSTITUTE(TEXT(CA7,"#,##0.00"),"-","△")&amp;"】"))</f>
        <v>【75.33】</v>
      </c>
      <c r="CB6" s="21" t="str">
        <f>IF(CB7="",NA(),CB7)</f>
        <v>-</v>
      </c>
      <c r="CC6" s="21">
        <f t="shared" ref="CC6:CK6" si="9">IF(CC7="",NA(),CC7)</f>
        <v>266.45</v>
      </c>
      <c r="CD6" s="21">
        <f t="shared" si="9"/>
        <v>181.7</v>
      </c>
      <c r="CE6" s="21">
        <f t="shared" si="9"/>
        <v>237.54</v>
      </c>
      <c r="CF6" s="21">
        <f t="shared" si="9"/>
        <v>204.83</v>
      </c>
      <c r="CG6" s="21" t="str">
        <f t="shared" si="9"/>
        <v>-</v>
      </c>
      <c r="CH6" s="21">
        <f t="shared" si="9"/>
        <v>224.88</v>
      </c>
      <c r="CI6" s="21">
        <f t="shared" si="9"/>
        <v>228.64</v>
      </c>
      <c r="CJ6" s="21">
        <f t="shared" si="9"/>
        <v>239.46</v>
      </c>
      <c r="CK6" s="21">
        <f t="shared" si="9"/>
        <v>233.15</v>
      </c>
      <c r="CL6" s="20" t="str">
        <f>IF(CL7="","",IF(CL7="-","【-】","【"&amp;SUBSTITUTE(TEXT(CL7,"#,##0.00"),"-","△")&amp;"】"))</f>
        <v>【215.73】</v>
      </c>
      <c r="CM6" s="21" t="str">
        <f>IF(CM7="",NA(),CM7)</f>
        <v>-</v>
      </c>
      <c r="CN6" s="21">
        <f t="shared" ref="CN6:CV6" si="10">IF(CN7="",NA(),CN7)</f>
        <v>34.18</v>
      </c>
      <c r="CO6" s="21">
        <f t="shared" si="10"/>
        <v>32.25</v>
      </c>
      <c r="CP6" s="21">
        <f t="shared" si="10"/>
        <v>31.54</v>
      </c>
      <c r="CQ6" s="21">
        <f t="shared" si="10"/>
        <v>30.22</v>
      </c>
      <c r="CR6" s="21" t="str">
        <f t="shared" si="10"/>
        <v>-</v>
      </c>
      <c r="CS6" s="21">
        <f t="shared" si="10"/>
        <v>42.4</v>
      </c>
      <c r="CT6" s="21">
        <f t="shared" si="10"/>
        <v>42.28</v>
      </c>
      <c r="CU6" s="21">
        <f t="shared" si="10"/>
        <v>41.06</v>
      </c>
      <c r="CV6" s="21">
        <f t="shared" si="10"/>
        <v>42.09</v>
      </c>
      <c r="CW6" s="20" t="str">
        <f>IF(CW7="","",IF(CW7="-","【-】","【"&amp;SUBSTITUTE(TEXT(CW7,"#,##0.00"),"-","△")&amp;"】"))</f>
        <v>【43.28】</v>
      </c>
      <c r="CX6" s="21" t="str">
        <f>IF(CX7="",NA(),CX7)</f>
        <v>-</v>
      </c>
      <c r="CY6" s="21">
        <f t="shared" ref="CY6:DG6" si="11">IF(CY7="",NA(),CY7)</f>
        <v>75.989999999999995</v>
      </c>
      <c r="CZ6" s="21">
        <f t="shared" si="11"/>
        <v>78.11</v>
      </c>
      <c r="DA6" s="21">
        <f t="shared" si="11"/>
        <v>80.36</v>
      </c>
      <c r="DB6" s="21">
        <f t="shared" si="11"/>
        <v>84.42</v>
      </c>
      <c r="DC6" s="21" t="str">
        <f t="shared" si="11"/>
        <v>-</v>
      </c>
      <c r="DD6" s="21">
        <f t="shared" si="11"/>
        <v>84.19</v>
      </c>
      <c r="DE6" s="21">
        <f t="shared" si="11"/>
        <v>84.34</v>
      </c>
      <c r="DF6" s="21">
        <f t="shared" si="11"/>
        <v>84.34</v>
      </c>
      <c r="DG6" s="21">
        <f t="shared" si="11"/>
        <v>84.73</v>
      </c>
      <c r="DH6" s="20" t="str">
        <f>IF(DH7="","",IF(DH7="-","【-】","【"&amp;SUBSTITUTE(TEXT(DH7,"#,##0.00"),"-","△")&amp;"】"))</f>
        <v>【86.21】</v>
      </c>
      <c r="DI6" s="21" t="str">
        <f>IF(DI7="",NA(),DI7)</f>
        <v>-</v>
      </c>
      <c r="DJ6" s="21">
        <f t="shared" ref="DJ6:DR6" si="12">IF(DJ7="",NA(),DJ7)</f>
        <v>3.53</v>
      </c>
      <c r="DK6" s="21">
        <f t="shared" si="12"/>
        <v>7.05</v>
      </c>
      <c r="DL6" s="21">
        <f t="shared" si="12"/>
        <v>10.14</v>
      </c>
      <c r="DM6" s="21">
        <f t="shared" si="12"/>
        <v>12.74</v>
      </c>
      <c r="DN6" s="21" t="str">
        <f t="shared" si="12"/>
        <v>-</v>
      </c>
      <c r="DO6" s="21">
        <f t="shared" si="12"/>
        <v>21.36</v>
      </c>
      <c r="DP6" s="21">
        <f t="shared" si="12"/>
        <v>22.79</v>
      </c>
      <c r="DQ6" s="21">
        <f t="shared" si="12"/>
        <v>24.8</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0.01</v>
      </c>
      <c r="EB6" s="21">
        <f t="shared" si="13"/>
        <v>0.02</v>
      </c>
      <c r="EC6" s="21">
        <f t="shared" si="13"/>
        <v>7.0000000000000007E-2</v>
      </c>
      <c r="ED6" s="20" t="str">
        <f>IF(ED7="","",IF(ED7="-","【-】","【"&amp;SUBSTITUTE(TEXT(ED7,"#,##0.00"),"-","△")&amp;"】"))</f>
        <v>【0.09】</v>
      </c>
      <c r="EE6" s="21" t="str">
        <f>IF(EE7="",NA(),EE7)</f>
        <v>-</v>
      </c>
      <c r="EF6" s="20">
        <f t="shared" ref="EF6:EN6" si="14">IF(EF7="",NA(),EF7)</f>
        <v>0</v>
      </c>
      <c r="EG6" s="20">
        <f t="shared" si="14"/>
        <v>0</v>
      </c>
      <c r="EH6" s="20">
        <f t="shared" si="14"/>
        <v>0</v>
      </c>
      <c r="EI6" s="20">
        <f t="shared" si="14"/>
        <v>0</v>
      </c>
      <c r="EJ6" s="21" t="str">
        <f t="shared" si="14"/>
        <v>-</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72087</v>
      </c>
      <c r="D7" s="23">
        <v>46</v>
      </c>
      <c r="E7" s="23">
        <v>17</v>
      </c>
      <c r="F7" s="23">
        <v>4</v>
      </c>
      <c r="G7" s="23">
        <v>0</v>
      </c>
      <c r="H7" s="23" t="s">
        <v>96</v>
      </c>
      <c r="I7" s="23" t="s">
        <v>97</v>
      </c>
      <c r="J7" s="23" t="s">
        <v>98</v>
      </c>
      <c r="K7" s="23" t="s">
        <v>99</v>
      </c>
      <c r="L7" s="23" t="s">
        <v>100</v>
      </c>
      <c r="M7" s="23" t="s">
        <v>101</v>
      </c>
      <c r="N7" s="24" t="s">
        <v>102</v>
      </c>
      <c r="O7" s="24">
        <v>67.7</v>
      </c>
      <c r="P7" s="24">
        <v>5.94</v>
      </c>
      <c r="Q7" s="24">
        <v>99.76</v>
      </c>
      <c r="R7" s="24">
        <v>3390</v>
      </c>
      <c r="S7" s="24">
        <v>44344</v>
      </c>
      <c r="T7" s="24">
        <v>554.63</v>
      </c>
      <c r="U7" s="24">
        <v>79.95</v>
      </c>
      <c r="V7" s="24">
        <v>2613</v>
      </c>
      <c r="W7" s="24">
        <v>1.71</v>
      </c>
      <c r="X7" s="24">
        <v>1528.07</v>
      </c>
      <c r="Y7" s="24" t="s">
        <v>102</v>
      </c>
      <c r="Z7" s="24">
        <v>104.03</v>
      </c>
      <c r="AA7" s="24">
        <v>101.89</v>
      </c>
      <c r="AB7" s="24">
        <v>97.93</v>
      </c>
      <c r="AC7" s="24">
        <v>102.98</v>
      </c>
      <c r="AD7" s="24" t="s">
        <v>102</v>
      </c>
      <c r="AE7" s="24">
        <v>105.78</v>
      </c>
      <c r="AF7" s="24">
        <v>106.09</v>
      </c>
      <c r="AG7" s="24">
        <v>106.44</v>
      </c>
      <c r="AH7" s="24">
        <v>107.11</v>
      </c>
      <c r="AI7" s="24">
        <v>105.09</v>
      </c>
      <c r="AJ7" s="24" t="s">
        <v>102</v>
      </c>
      <c r="AK7" s="24">
        <v>0</v>
      </c>
      <c r="AL7" s="24">
        <v>0</v>
      </c>
      <c r="AM7" s="24">
        <v>0.57999999999999996</v>
      </c>
      <c r="AN7" s="24">
        <v>0</v>
      </c>
      <c r="AO7" s="24" t="s">
        <v>102</v>
      </c>
      <c r="AP7" s="24">
        <v>63.96</v>
      </c>
      <c r="AQ7" s="24">
        <v>69.42</v>
      </c>
      <c r="AR7" s="24">
        <v>72.86</v>
      </c>
      <c r="AS7" s="24">
        <v>69.540000000000006</v>
      </c>
      <c r="AT7" s="24">
        <v>65.73</v>
      </c>
      <c r="AU7" s="24" t="s">
        <v>102</v>
      </c>
      <c r="AV7" s="24">
        <v>12.17</v>
      </c>
      <c r="AW7" s="24">
        <v>35.85</v>
      </c>
      <c r="AX7" s="24">
        <v>47.63</v>
      </c>
      <c r="AY7" s="24">
        <v>59.79</v>
      </c>
      <c r="AZ7" s="24" t="s">
        <v>102</v>
      </c>
      <c r="BA7" s="24">
        <v>44.24</v>
      </c>
      <c r="BB7" s="24">
        <v>43.07</v>
      </c>
      <c r="BC7" s="24">
        <v>45.42</v>
      </c>
      <c r="BD7" s="24">
        <v>50.63</v>
      </c>
      <c r="BE7" s="24">
        <v>48.91</v>
      </c>
      <c r="BF7" s="24" t="s">
        <v>102</v>
      </c>
      <c r="BG7" s="24">
        <v>0</v>
      </c>
      <c r="BH7" s="24">
        <v>0</v>
      </c>
      <c r="BI7" s="24">
        <v>0</v>
      </c>
      <c r="BJ7" s="24">
        <v>0</v>
      </c>
      <c r="BK7" s="24" t="s">
        <v>102</v>
      </c>
      <c r="BL7" s="24">
        <v>1258.43</v>
      </c>
      <c r="BM7" s="24">
        <v>1163.75</v>
      </c>
      <c r="BN7" s="24">
        <v>1195.47</v>
      </c>
      <c r="BO7" s="24">
        <v>1168.69</v>
      </c>
      <c r="BP7" s="24">
        <v>1156.82</v>
      </c>
      <c r="BQ7" s="24" t="s">
        <v>102</v>
      </c>
      <c r="BR7" s="24">
        <v>64.47</v>
      </c>
      <c r="BS7" s="24">
        <v>95.08</v>
      </c>
      <c r="BT7" s="24">
        <v>73.02</v>
      </c>
      <c r="BU7" s="24">
        <v>85.01</v>
      </c>
      <c r="BV7" s="24" t="s">
        <v>102</v>
      </c>
      <c r="BW7" s="24">
        <v>73.36</v>
      </c>
      <c r="BX7" s="24">
        <v>72.599999999999994</v>
      </c>
      <c r="BY7" s="24">
        <v>69.430000000000007</v>
      </c>
      <c r="BZ7" s="24">
        <v>70.709999999999994</v>
      </c>
      <c r="CA7" s="24">
        <v>75.33</v>
      </c>
      <c r="CB7" s="24" t="s">
        <v>102</v>
      </c>
      <c r="CC7" s="24">
        <v>266.45</v>
      </c>
      <c r="CD7" s="24">
        <v>181.7</v>
      </c>
      <c r="CE7" s="24">
        <v>237.54</v>
      </c>
      <c r="CF7" s="24">
        <v>204.83</v>
      </c>
      <c r="CG7" s="24" t="s">
        <v>102</v>
      </c>
      <c r="CH7" s="24">
        <v>224.88</v>
      </c>
      <c r="CI7" s="24">
        <v>228.64</v>
      </c>
      <c r="CJ7" s="24">
        <v>239.46</v>
      </c>
      <c r="CK7" s="24">
        <v>233.15</v>
      </c>
      <c r="CL7" s="24">
        <v>215.73</v>
      </c>
      <c r="CM7" s="24" t="s">
        <v>102</v>
      </c>
      <c r="CN7" s="24">
        <v>34.18</v>
      </c>
      <c r="CO7" s="24">
        <v>32.25</v>
      </c>
      <c r="CP7" s="24">
        <v>31.54</v>
      </c>
      <c r="CQ7" s="24">
        <v>30.22</v>
      </c>
      <c r="CR7" s="24" t="s">
        <v>102</v>
      </c>
      <c r="CS7" s="24">
        <v>42.4</v>
      </c>
      <c r="CT7" s="24">
        <v>42.28</v>
      </c>
      <c r="CU7" s="24">
        <v>41.06</v>
      </c>
      <c r="CV7" s="24">
        <v>42.09</v>
      </c>
      <c r="CW7" s="24">
        <v>43.28</v>
      </c>
      <c r="CX7" s="24" t="s">
        <v>102</v>
      </c>
      <c r="CY7" s="24">
        <v>75.989999999999995</v>
      </c>
      <c r="CZ7" s="24">
        <v>78.11</v>
      </c>
      <c r="DA7" s="24">
        <v>80.36</v>
      </c>
      <c r="DB7" s="24">
        <v>84.42</v>
      </c>
      <c r="DC7" s="24" t="s">
        <v>102</v>
      </c>
      <c r="DD7" s="24">
        <v>84.19</v>
      </c>
      <c r="DE7" s="24">
        <v>84.34</v>
      </c>
      <c r="DF7" s="24">
        <v>84.34</v>
      </c>
      <c r="DG7" s="24">
        <v>84.73</v>
      </c>
      <c r="DH7" s="24">
        <v>86.21</v>
      </c>
      <c r="DI7" s="24" t="s">
        <v>102</v>
      </c>
      <c r="DJ7" s="24">
        <v>3.53</v>
      </c>
      <c r="DK7" s="24">
        <v>7.05</v>
      </c>
      <c r="DL7" s="24">
        <v>10.14</v>
      </c>
      <c r="DM7" s="24">
        <v>12.74</v>
      </c>
      <c r="DN7" s="24" t="s">
        <v>102</v>
      </c>
      <c r="DO7" s="24">
        <v>21.36</v>
      </c>
      <c r="DP7" s="24">
        <v>22.79</v>
      </c>
      <c r="DQ7" s="24">
        <v>24.8</v>
      </c>
      <c r="DR7" s="24">
        <v>26.77</v>
      </c>
      <c r="DS7" s="24">
        <v>29.62</v>
      </c>
      <c r="DT7" s="24" t="s">
        <v>102</v>
      </c>
      <c r="DU7" s="24">
        <v>0</v>
      </c>
      <c r="DV7" s="24">
        <v>0</v>
      </c>
      <c r="DW7" s="24">
        <v>0</v>
      </c>
      <c r="DX7" s="24">
        <v>0</v>
      </c>
      <c r="DY7" s="24" t="s">
        <v>102</v>
      </c>
      <c r="DZ7" s="24">
        <v>0.01</v>
      </c>
      <c r="EA7" s="24">
        <v>0.01</v>
      </c>
      <c r="EB7" s="24">
        <v>0.02</v>
      </c>
      <c r="EC7" s="24">
        <v>7.0000000000000007E-2</v>
      </c>
      <c r="ED7" s="24">
        <v>0.09</v>
      </c>
      <c r="EE7" s="24" t="s">
        <v>102</v>
      </c>
      <c r="EF7" s="24">
        <v>0</v>
      </c>
      <c r="EG7" s="24">
        <v>0</v>
      </c>
      <c r="EH7" s="24">
        <v>0</v>
      </c>
      <c r="EI7" s="24">
        <v>0</v>
      </c>
      <c r="EJ7" s="24" t="s">
        <v>102</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鴫原 絵梨香</cp:lastModifiedBy>
  <dcterms:modified xsi:type="dcterms:W3CDTF">2025-02-25T10:17:31Z</dcterms:modified>
</cp:coreProperties>
</file>