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4949\Desktop\【経営比較分析表】2023_072044_46_1718\"/>
    </mc:Choice>
  </mc:AlternateContent>
  <xr:revisionPtr revIDLastSave="0" documentId="13_ncr:1_{6CEAAD0F-E1DE-419B-9AA5-D8785F2ACB78}" xr6:coauthVersionLast="47" xr6:coauthVersionMax="47" xr10:uidLastSave="{00000000-0000-0000-0000-000000000000}"/>
  <workbookProtection workbookAlgorithmName="SHA-512" workbookHashValue="9L3H3FccZvFab1H9QDrl/G3d+9sg7rrNfxaK00fAVCmQuVpWVWNGTaoBcbNUy2M+NG+puXViG49Hk2OpGy+shw==" workbookSaltValue="H91PzvqSS/JbMlIGE78O2A==" workbookSpinCount="100000" lockStructure="1"/>
  <bookViews>
    <workbookView xWindow="590" yWindow="620" windowWidth="14030" windowHeight="14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AL10" i="4"/>
  <c r="B10" i="4"/>
  <c r="AD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<sst xmlns="http://schemas.openxmlformats.org/spreadsheetml/2006/main" count="231" uniqueCount="116">
  <si>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</si>
  <si>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</si>
  <si>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</si>
  <si>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</si>
  <si>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</si>
  <si>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</si>
  <si>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</si>
  <si>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</si>
  <si>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</si>
  <si>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</si>
  <si>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</si>
  <si>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</si>
  <si>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</si>
  <si>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</si>
  <si>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</si>
  <si>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</si>
  <si>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</si>
  <si>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</si>
  <si>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</si>
  <si>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</si>
  <si>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</si>
  <si>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</si>
  <si>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</si>
  <si>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</si>
  <si>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</si>
  <si>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</si>
  <si>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</si>
  <si>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</si>
  <si>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</si>
  <si>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</si>
  <si>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</si>
  <si>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</si>
  <si>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</si>
  <si>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</si>
  <si>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</si>
  <si>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</si>
  <si>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</si>
  <si>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</si>
  <si>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</si>
  <si>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</si>
  <si>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</si>
  <si>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</si>
  <si>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</si>
  <si>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</si>
  <si>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</si>
  <si>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</si>
  <si>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</si>
  <si>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</si>
  <si>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</si>
  <si>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</si>
  <si>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</si>
  <si>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</si>
  <si>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</si>
  <si>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</si>
  <si>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</si>
  <si>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</si>
  <si>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</si>
  <si>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</si>
  <si>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</si>
  <si>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</si>
  <si>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</si>
  <si>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</si>
  <si>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</si>
  <si>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</si>
  <si>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</si>
  <si>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</si>
  <si>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</si>
  <si>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</si>
  <si>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</si>
  <si>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</si>
  <si>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</si>
  <si>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</si>
  <si>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</si>
  <si>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</si>
  <si>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</si>
  <si>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</si>
  <si>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</si>
  <si>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</si>
  <si>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</si>
  <si>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</si>
  <si>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</si>
  <si>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</si>
  <si>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</si>
  <si>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</si>
  <si>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</si>
  <si>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</si>
  <si>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</si>
  <si>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</si>
  <si>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</si>
  <si>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</si>
  <si>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</si>
  <si>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</si>
  <si>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</si>
  <si>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</si>
  <si>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</si>
  <si>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</si>
  <si>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</si>
  <si>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</si>
  <si>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</si>
  <si>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</si>
  <si>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</si>
  <si>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</si>
  <si>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</si>
  <si>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</si>
  <si>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</si>
  <si>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</si>
  <si>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</si>
  <si>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</si>
  <si>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</si>
  <si>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</si>
  <si>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</si>
  <si>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</si>
  <si>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</si>
  <si>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有形固定資産減価償却率については、全国平均値や類似団体平均値を下回っています。これは企業会計移行後（H28～）の経過年数が浅いことに要因があると考えられます。
　管渠老朽化率については、全国平均値及び類似団体平均値を上回っており、今後も法定耐用年数である50年を経過する管きょが増加する見通しであることからも、費用対効果を踏まえた改築・更新や適切な維持管理を図る必要があります。</t>
    <phoneticPr fontId="4"/>
  </si>
  <si>
    <t xml:space="preserve"> 本市の下水道事業については、各種指標を総合的に判断すると、現状のところ、概ね健全な経営状況を維持していると考えられます。
　しかしながら、過去に発行した企業債の償還費用等の負担が大きいことや、本市の広域性等を理由とした、汚水処理費用が割高となっている状況等も見られることから、令和５年度に策定した「いわき市下水道事業経営戦略中間見直し版」に基づき、今後も引き続き持続可能で安定した事業経営の実現を図る必要があります。</t>
    <rPh sb="139" eb="141">
      <t>レイワ</t>
    </rPh>
    <rPh sb="142" eb="144">
      <t>ネンド</t>
    </rPh>
    <rPh sb="163" eb="167">
      <t>チュウカンミナオ</t>
    </rPh>
    <rPh sb="168" eb="169">
      <t>バン</t>
    </rPh>
    <phoneticPr fontId="4"/>
  </si>
  <si>
    <t xml:space="preserve">  経常収支比率については、100％を超えていることから、使用料収入や一般会計からの繰入金（公費負担分）で維持管理費や支払利息等の経常的な費用を賄えている状況です。
　流動比率については、全国平均値及び類似団体平均値を下回っていることから、経営の改善を図り、支払い能力を高める必要があると考えられます。
　企業債残高対事業規模比率については、全国平均値及び類似団体平均値を上回っていることから、さらなる企業債残高の縮減や使用料水準の適正化に努めていく必要があると考えられます。
　経費回収率（公費負担分を除く）については、全国平均値及び類似団体平均値を上回っています。これは、平成31年４月に使用料を改定したことが主な要因です。また、令和６年４月に使用料改定を行ったところであり、引き続き、経営の健全化に努めていく必要があると考えています。
　汚水処理原価については、全国平均値及び類似団体平均値を上回っており、有収水量１㎥当たりの処理費用が割高となっていることを示していますが、これは、本市の処理区域が広域であることや水洗化率が100％となっていないことに要因があると考えられます。
　施設利用率については、全国平均値及び類似団体平均値を上回っています。これは、令和５年度に不要となる施設を廃止したことが主な要因です。
　水洗化率については、全国平均値を下回っていますが、これは現在でも下水道の整備を行っており、当該区域における接続率が低調であることなどが要因であると考えられます。</t>
    <rPh sb="99" eb="100">
      <t>オヨ</t>
    </rPh>
    <rPh sb="176" eb="177">
      <t>オヨ</t>
    </rPh>
    <rPh sb="178" eb="185">
      <t>ルイジダンタイヘイキンチ</t>
    </rPh>
    <rPh sb="494" eb="499">
      <t>シセツリヨウリツ</t>
    </rPh>
    <rPh sb="505" eb="510">
      <t>ゼンコクヘイキンチ</t>
    </rPh>
    <rPh sb="510" eb="511">
      <t>オヨ</t>
    </rPh>
    <rPh sb="512" eb="519">
      <t>ルイジダンタイヘイキンチ</t>
    </rPh>
    <rPh sb="520" eb="522">
      <t>ウワマワ</t>
    </rPh>
    <rPh sb="532" eb="534">
      <t>レイワ</t>
    </rPh>
    <rPh sb="535" eb="536">
      <t>ネン</t>
    </rPh>
    <rPh sb="536" eb="537">
      <t>ド</t>
    </rPh>
    <rPh sb="538" eb="540">
      <t>フヨウ</t>
    </rPh>
    <rPh sb="543" eb="545">
      <t>シセツ</t>
    </rPh>
    <rPh sb="546" eb="548">
      <t>ハイシ</t>
    </rPh>
    <rPh sb="553" eb="554">
      <t>オモ</t>
    </rPh>
    <rPh sb="555" eb="557">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</si>
</sst>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0.03</c:v>
                </c:pt>
                <c:pt idx="1">
                  <c:v>0.05</c:v>
                </c:pt>
                <c:pt idx="2">
                  <c:v>0.03</c:v>
                </c:pt>
                <c:pt idx="3">
                  <c:v>0.01</c:v>
                </c:pt>
                <c:pt idx="4">
                  <c:v>0.09</c:v>
                </c:pt>
              </c:numCache>
            </c:numRef>
          </c:val>
          <c:extLst>
            <c:ext xmlns:c16="http://schemas.microsoft.com/office/drawing/2014/chart" uri="{C3380CC4-5D6E-409C-BE32-E72D297353CC}">
              <c16:uniqueId val="{00000000-5523-4877-8472-8C871528B4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5523-4877-8472-8C871528B4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69.45</c:v>
                </c:pt>
                <c:pt idx="1">
                  <c:v>68.62</c:v>
                </c:pt>
                <c:pt idx="2">
                  <c:v>71.78</c:v>
                </c:pt>
                <c:pt idx="3">
                  <c:v>65.75</c:v>
                </c:pt>
                <c:pt idx="4">
                  <c:v>74.37</c:v>
                </c:pt>
              </c:numCache>
            </c:numRef>
          </c:val>
          <c:extLst>
            <c:ext xmlns:c16="http://schemas.microsoft.com/office/drawing/2014/chart" uri="{C3380CC4-5D6E-409C-BE32-E72D297353CC}">
              <c16:uniqueId val="{00000000-24D8-40CC-8AA7-4D608AD2E0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24D8-40CC-8AA7-4D608AD2E0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94.15</c:v>
                </c:pt>
                <c:pt idx="1">
                  <c:v>94.66</c:v>
                </c:pt>
                <c:pt idx="2">
                  <c:v>94.65</c:v>
                </c:pt>
                <c:pt idx="3">
                  <c:v>94.66</c:v>
                </c:pt>
                <c:pt idx="4">
                  <c:v>95</c:v>
                </c:pt>
              </c:numCache>
            </c:numRef>
          </c:val>
          <c:extLst>
            <c:ext xmlns:c16="http://schemas.microsoft.com/office/drawing/2014/chart" uri="{C3380CC4-5D6E-409C-BE32-E72D297353CC}">
              <c16:uniqueId val="{00000000-9945-4C12-8FB6-602FA55FC2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9945-4C12-8FB6-602FA55FC2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103.1</c:v>
                </c:pt>
                <c:pt idx="1">
                  <c:v>105.3</c:v>
                </c:pt>
                <c:pt idx="2">
                  <c:v>103.3</c:v>
                </c:pt>
                <c:pt idx="3">
                  <c:v>103.93</c:v>
                </c:pt>
                <c:pt idx="4">
                  <c:v>105.44</c:v>
                </c:pt>
              </c:numCache>
            </c:numRef>
          </c:val>
          <c:extLst>
            <c:ext xmlns:c16="http://schemas.microsoft.com/office/drawing/2014/chart" uri="{C3380CC4-5D6E-409C-BE32-E72D297353CC}">
              <c16:uniqueId val="{00000000-1F5A-4359-918C-48929649C7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1F5A-4359-918C-48929649C7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14.05</c:v>
                </c:pt>
                <c:pt idx="1">
                  <c:v>16.940000000000001</c:v>
                </c:pt>
                <c:pt idx="2">
                  <c:v>19.899999999999999</c:v>
                </c:pt>
                <c:pt idx="3">
                  <c:v>22.65</c:v>
                </c:pt>
                <c:pt idx="4">
                  <c:v>25.12</c:v>
                </c:pt>
              </c:numCache>
            </c:numRef>
          </c:val>
          <c:extLst>
            <c:ext xmlns:c16="http://schemas.microsoft.com/office/drawing/2014/chart" uri="{C3380CC4-5D6E-409C-BE32-E72D297353CC}">
              <c16:uniqueId val="{00000000-EFF7-4B92-A1F5-6FE9B45FE9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EFF7-4B92-A1F5-6FE9B45FE9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7.21</c:v>
                </c:pt>
                <c:pt idx="1">
                  <c:v>9.2200000000000006</c:v>
                </c:pt>
                <c:pt idx="2">
                  <c:v>10.07</c:v>
                </c:pt>
                <c:pt idx="3">
                  <c:v>10.27</c:v>
                </c:pt>
                <c:pt idx="4">
                  <c:v>11.54</c:v>
                </c:pt>
              </c:numCache>
            </c:numRef>
          </c:val>
          <c:extLst>
            <c:ext xmlns:c16="http://schemas.microsoft.com/office/drawing/2014/chart" uri="{C3380CC4-5D6E-409C-BE32-E72D297353CC}">
              <c16:uniqueId val="{00000000-AD66-4545-96AB-9346E80C69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AD66-4545-96AB-9346E80C69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3B-4599-9BC3-9BFE7996D43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373B-4599-9BC3-9BFE7996D43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36.72</c:v>
                </c:pt>
                <c:pt idx="1">
                  <c:v>51.97</c:v>
                </c:pt>
                <c:pt idx="2">
                  <c:v>57</c:v>
                </c:pt>
                <c:pt idx="3">
                  <c:v>64.760000000000005</c:v>
                </c:pt>
                <c:pt idx="4">
                  <c:v>67.98</c:v>
                </c:pt>
              </c:numCache>
            </c:numRef>
          </c:val>
          <c:extLst>
            <c:ext xmlns:c16="http://schemas.microsoft.com/office/drawing/2014/chart" uri="{C3380CC4-5D6E-409C-BE32-E72D297353CC}">
              <c16:uniqueId val="{00000000-6864-46C7-BB4F-50D1E8F626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6864-46C7-BB4F-50D1E8F626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855.6</c:v>
                </c:pt>
                <c:pt idx="1">
                  <c:v>944.72</c:v>
                </c:pt>
                <c:pt idx="2">
                  <c:v>869.86</c:v>
                </c:pt>
                <c:pt idx="3">
                  <c:v>872.24</c:v>
                </c:pt>
                <c:pt idx="4">
                  <c:v>946.57</c:v>
                </c:pt>
              </c:numCache>
            </c:numRef>
          </c:val>
          <c:extLst>
            <c:ext xmlns:c16="http://schemas.microsoft.com/office/drawing/2014/chart" uri="{C3380CC4-5D6E-409C-BE32-E72D297353CC}">
              <c16:uniqueId val="{00000000-878A-4BBA-A507-C6CB313557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878A-4BBA-A507-C6CB313557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107.32</c:v>
                </c:pt>
                <c:pt idx="1">
                  <c:v>108.34</c:v>
                </c:pt>
                <c:pt idx="2">
                  <c:v>105.92</c:v>
                </c:pt>
                <c:pt idx="3">
                  <c:v>100.44</c:v>
                </c:pt>
                <c:pt idx="4">
                  <c:v>104.31</c:v>
                </c:pt>
              </c:numCache>
            </c:numRef>
          </c:val>
          <c:extLst>
            <c:ext xmlns:c16="http://schemas.microsoft.com/office/drawing/2014/chart" uri="{C3380CC4-5D6E-409C-BE32-E72D297353CC}">
              <c16:uniqueId val="{00000000-16C6-4F9E-9D5F-A4EF006AB0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16C6-4F9E-9D5F-A4EF006AB0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184.88</c:v>
                </c:pt>
                <c:pt idx="1">
                  <c:v>181.38</c:v>
                </c:pt>
                <c:pt idx="2">
                  <c:v>185.83</c:v>
                </c:pt>
                <c:pt idx="3">
                  <c:v>196.65</c:v>
                </c:pt>
                <c:pt idx="4">
                  <c:v>190.09</c:v>
                </c:pt>
              </c:numCache>
            </c:numRef>
          </c:val>
          <c:extLst>
            <c:ext xmlns:c16="http://schemas.microsoft.com/office/drawing/2014/chart" uri="{C3380CC4-5D6E-409C-BE32-E72D297353CC}">
              <c16:uniqueId val="{00000000-77B2-488F-BBFB-C3DD422020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77B2-488F-BBFB-C3DD422020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いわき市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54">
        <f>データ!S6</f>
        <v>306714</v>
      </c>
      <c r="AM8" s="54"/>
      <c r="AN8" s="54"/>
      <c r="AO8" s="54"/>
      <c r="AP8" s="54"/>
      <c r="AQ8" s="54"/>
      <c r="AR8" s="54"/>
      <c r="AS8" s="54"/>
      <c r="AT8" s="53">
        <f>データ!T6</f>
        <v>1232.51</v>
      </c>
      <c r="AU8" s="53"/>
      <c r="AV8" s="53"/>
      <c r="AW8" s="53"/>
      <c r="AX8" s="53"/>
      <c r="AY8" s="53"/>
      <c r="AZ8" s="53"/>
      <c r="BA8" s="53"/>
      <c r="BB8" s="53">
        <f>データ!U6</f>
        <v>248.85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47.73</v>
      </c>
      <c r="J10" s="53"/>
      <c r="K10" s="53"/>
      <c r="L10" s="53"/>
      <c r="M10" s="53"/>
      <c r="N10" s="53"/>
      <c r="O10" s="53"/>
      <c r="P10" s="53">
        <f>データ!P6</f>
        <v>55.01</v>
      </c>
      <c r="Q10" s="53"/>
      <c r="R10" s="53"/>
      <c r="S10" s="53"/>
      <c r="T10" s="53"/>
      <c r="U10" s="53"/>
      <c r="V10" s="53"/>
      <c r="W10" s="53">
        <f>データ!Q6</f>
        <v>68.31</v>
      </c>
      <c r="X10" s="53"/>
      <c r="Y10" s="53"/>
      <c r="Z10" s="53"/>
      <c r="AA10" s="53"/>
      <c r="AB10" s="53"/>
      <c r="AC10" s="53"/>
      <c r="AD10" s="54">
        <f>データ!R6</f>
        <v>3500</v>
      </c>
      <c r="AE10" s="54"/>
      <c r="AF10" s="54"/>
      <c r="AG10" s="54"/>
      <c r="AH10" s="54"/>
      <c r="AI10" s="54"/>
      <c r="AJ10" s="54"/>
      <c r="AK10" s="2"/>
      <c r="AL10" s="54">
        <f>データ!V6</f>
        <v>167650</v>
      </c>
      <c r="AM10" s="54"/>
      <c r="AN10" s="54"/>
      <c r="AO10" s="54"/>
      <c r="AP10" s="54"/>
      <c r="AQ10" s="54"/>
      <c r="AR10" s="54"/>
      <c r="AS10" s="54"/>
      <c r="AT10" s="53">
        <f>データ!W6</f>
        <v>42.74</v>
      </c>
      <c r="AU10" s="53"/>
      <c r="AV10" s="53"/>
      <c r="AW10" s="53"/>
      <c r="AX10" s="53"/>
      <c r="AY10" s="53"/>
      <c r="AZ10" s="53"/>
      <c r="BA10" s="53"/>
      <c r="BB10" s="53">
        <f>データ!X6</f>
        <v>3922.55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rjvL/sIhjoCLnlbEBFdiHvf/6WRPiyLvAf2MtzrosMC+2VC2hheaPkmGZ2wfXn0YyYTiCB/KOB4Z1DydpzL7Q==" saltValue="qHFc6cvGZ41VirEY6Ucu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72044</v>
      </c>
      <c r="D6" s="19">
        <f t="shared" si="3"/>
        <v>46</v>
      </c>
      <c r="E6" s="19">
        <f t="shared" si="3"/>
        <v>17</v>
      </c>
      <c r="F6" s="19">
        <f t="shared" si="3"/>
        <v>1</v>
      </c>
      <c r="G6" s="19">
        <f t="shared" si="3"/>
        <v>0</v>
      </c>
      <c r="H6" s="19" t="str">
        <f t="shared" si="3"/>
        <v>福島県　いわき市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47.73</v>
      </c>
      <c r="P6" s="20">
        <f t="shared" si="3"/>
        <v>55.01</v>
      </c>
      <c r="Q6" s="20">
        <f t="shared" si="3"/>
        <v>68.31</v>
      </c>
      <c r="R6" s="20">
        <f t="shared" si="3"/>
        <v>3500</v>
      </c>
      <c r="S6" s="20">
        <f t="shared" si="3"/>
        <v>306714</v>
      </c>
      <c r="T6" s="20">
        <f t="shared" si="3"/>
        <v>1232.51</v>
      </c>
      <c r="U6" s="20">
        <f t="shared" si="3"/>
        <v>248.85</v>
      </c>
      <c r="V6" s="20">
        <f t="shared" si="3"/>
        <v>167650</v>
      </c>
      <c r="W6" s="20">
        <f t="shared" si="3"/>
        <v>42.74</v>
      </c>
      <c r="X6" s="20">
        <f t="shared" si="3"/>
        <v>3922.55</v>
      </c>
      <c r="Y6" s="21">
        <f>IF(Y7="",NA(),Y7)</f>
        <v>103.1</v>
      </c>
      <c r="Z6" s="21">
        <f t="shared" ref="Z6:AH6" si="4">IF(Z7="",NA(),Z7)</f>
        <v>105.3</v>
      </c>
      <c r="AA6" s="21">
        <f t="shared" si="4"/>
        <v>103.3</v>
      </c>
      <c r="AB6" s="21">
        <f t="shared" si="4"/>
        <v>103.93</v>
      </c>
      <c r="AC6" s="21">
        <f t="shared" si="4"/>
        <v>105.44</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36.72</v>
      </c>
      <c r="AV6" s="21">
        <f t="shared" ref="AV6:BD6" si="6">IF(AV7="",NA(),AV7)</f>
        <v>51.97</v>
      </c>
      <c r="AW6" s="21">
        <f t="shared" si="6"/>
        <v>57</v>
      </c>
      <c r="AX6" s="21">
        <f t="shared" si="6"/>
        <v>64.760000000000005</v>
      </c>
      <c r="AY6" s="21">
        <f t="shared" si="6"/>
        <v>67.98</v>
      </c>
      <c r="AZ6" s="21">
        <f t="shared" si="6"/>
        <v>61.57</v>
      </c>
      <c r="BA6" s="21">
        <f t="shared" si="6"/>
        <v>60.82</v>
      </c>
      <c r="BB6" s="21">
        <f t="shared" si="6"/>
        <v>63.48</v>
      </c>
      <c r="BC6" s="21">
        <f t="shared" si="6"/>
        <v>65.510000000000005</v>
      </c>
      <c r="BD6" s="21">
        <f t="shared" si="6"/>
        <v>72.78</v>
      </c>
      <c r="BE6" s="20" t="str">
        <f>IF(BE7="","",IF(BE7="-","【-】","【"&amp;SUBSTITUTE(TEXT(BE7,"#,##0.00"),"-","△")&amp;"】"))</f>
        <v>【78.43】</v>
      </c>
      <c r="BF6" s="21">
        <f>IF(BF7="",NA(),BF7)</f>
        <v>855.6</v>
      </c>
      <c r="BG6" s="21">
        <f t="shared" ref="BG6:BO6" si="7">IF(BG7="",NA(),BG7)</f>
        <v>944.72</v>
      </c>
      <c r="BH6" s="21">
        <f t="shared" si="7"/>
        <v>869.86</v>
      </c>
      <c r="BI6" s="21">
        <f t="shared" si="7"/>
        <v>872.24</v>
      </c>
      <c r="BJ6" s="21">
        <f t="shared" si="7"/>
        <v>946.57</v>
      </c>
      <c r="BK6" s="21">
        <f t="shared" si="7"/>
        <v>867.39</v>
      </c>
      <c r="BL6" s="21">
        <f t="shared" si="7"/>
        <v>920.83</v>
      </c>
      <c r="BM6" s="21">
        <f t="shared" si="7"/>
        <v>874.02</v>
      </c>
      <c r="BN6" s="21">
        <f t="shared" si="7"/>
        <v>827.43</v>
      </c>
      <c r="BO6" s="21">
        <f t="shared" si="7"/>
        <v>790.32</v>
      </c>
      <c r="BP6" s="20" t="str">
        <f>IF(BP7="","",IF(BP7="-","【-】","【"&amp;SUBSTITUTE(TEXT(BP7,"#,##0.00"),"-","△")&amp;"】"))</f>
        <v>【630.82】</v>
      </c>
      <c r="BQ6" s="21">
        <f>IF(BQ7="",NA(),BQ7)</f>
        <v>107.32</v>
      </c>
      <c r="BR6" s="21">
        <f t="shared" ref="BR6:BZ6" si="8">IF(BR7="",NA(),BR7)</f>
        <v>108.34</v>
      </c>
      <c r="BS6" s="21">
        <f t="shared" si="8"/>
        <v>105.92</v>
      </c>
      <c r="BT6" s="21">
        <f t="shared" si="8"/>
        <v>100.44</v>
      </c>
      <c r="BU6" s="21">
        <f t="shared" si="8"/>
        <v>104.31</v>
      </c>
      <c r="BV6" s="21">
        <f t="shared" si="8"/>
        <v>100.91</v>
      </c>
      <c r="BW6" s="21">
        <f t="shared" si="8"/>
        <v>99.82</v>
      </c>
      <c r="BX6" s="21">
        <f t="shared" si="8"/>
        <v>100.32</v>
      </c>
      <c r="BY6" s="21">
        <f t="shared" si="8"/>
        <v>99.71</v>
      </c>
      <c r="BZ6" s="21">
        <f t="shared" si="8"/>
        <v>98.7</v>
      </c>
      <c r="CA6" s="20" t="str">
        <f>IF(CA7="","",IF(CA7="-","【-】","【"&amp;SUBSTITUTE(TEXT(CA7,"#,##0.00"),"-","△")&amp;"】"))</f>
        <v>【97.81】</v>
      </c>
      <c r="CB6" s="21">
        <f>IF(CB7="",NA(),CB7)</f>
        <v>184.88</v>
      </c>
      <c r="CC6" s="21">
        <f t="shared" ref="CC6:CK6" si="9">IF(CC7="",NA(),CC7)</f>
        <v>181.38</v>
      </c>
      <c r="CD6" s="21">
        <f t="shared" si="9"/>
        <v>185.83</v>
      </c>
      <c r="CE6" s="21">
        <f t="shared" si="9"/>
        <v>196.65</v>
      </c>
      <c r="CF6" s="21">
        <f t="shared" si="9"/>
        <v>190.09</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69.45</v>
      </c>
      <c r="CN6" s="21">
        <f t="shared" ref="CN6:CV6" si="10">IF(CN7="",NA(),CN7)</f>
        <v>68.62</v>
      </c>
      <c r="CO6" s="21">
        <f t="shared" si="10"/>
        <v>71.78</v>
      </c>
      <c r="CP6" s="21">
        <f t="shared" si="10"/>
        <v>65.75</v>
      </c>
      <c r="CQ6" s="21">
        <f t="shared" si="10"/>
        <v>74.37</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94.15</v>
      </c>
      <c r="CY6" s="21">
        <f t="shared" ref="CY6:DG6" si="11">IF(CY7="",NA(),CY7)</f>
        <v>94.66</v>
      </c>
      <c r="CZ6" s="21">
        <f t="shared" si="11"/>
        <v>94.65</v>
      </c>
      <c r="DA6" s="21">
        <f t="shared" si="11"/>
        <v>94.66</v>
      </c>
      <c r="DB6" s="21">
        <f t="shared" si="11"/>
        <v>95</v>
      </c>
      <c r="DC6" s="21">
        <f t="shared" si="11"/>
        <v>94.06</v>
      </c>
      <c r="DD6" s="21">
        <f t="shared" si="11"/>
        <v>94.41</v>
      </c>
      <c r="DE6" s="21">
        <f t="shared" si="11"/>
        <v>94.43</v>
      </c>
      <c r="DF6" s="21">
        <f t="shared" si="11"/>
        <v>94.58</v>
      </c>
      <c r="DG6" s="21">
        <f t="shared" si="11"/>
        <v>94.69</v>
      </c>
      <c r="DH6" s="20" t="str">
        <f>IF(DH7="","",IF(DH7="-","【-】","【"&amp;SUBSTITUTE(TEXT(DH7,"#,##0.00"),"-","△")&amp;"】"))</f>
        <v>【95.91】</v>
      </c>
      <c r="DI6" s="21">
        <f>IF(DI7="",NA(),DI7)</f>
        <v>14.05</v>
      </c>
      <c r="DJ6" s="21">
        <f t="shared" ref="DJ6:DR6" si="12">IF(DJ7="",NA(),DJ7)</f>
        <v>16.940000000000001</v>
      </c>
      <c r="DK6" s="21">
        <f t="shared" si="12"/>
        <v>19.899999999999999</v>
      </c>
      <c r="DL6" s="21">
        <f t="shared" si="12"/>
        <v>22.65</v>
      </c>
      <c r="DM6" s="21">
        <f t="shared" si="12"/>
        <v>25.12</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7.21</v>
      </c>
      <c r="DU6" s="21">
        <f t="shared" ref="DU6:EC6" si="13">IF(DU7="",NA(),DU7)</f>
        <v>9.2200000000000006</v>
      </c>
      <c r="DV6" s="21">
        <f t="shared" si="13"/>
        <v>10.07</v>
      </c>
      <c r="DW6" s="21">
        <f t="shared" si="13"/>
        <v>10.27</v>
      </c>
      <c r="DX6" s="21">
        <f t="shared" si="13"/>
        <v>11.54</v>
      </c>
      <c r="DY6" s="21">
        <f t="shared" si="13"/>
        <v>5.1100000000000003</v>
      </c>
      <c r="DZ6" s="21">
        <f t="shared" si="13"/>
        <v>5.18</v>
      </c>
      <c r="EA6" s="21">
        <f t="shared" si="13"/>
        <v>6.01</v>
      </c>
      <c r="EB6" s="21">
        <f t="shared" si="13"/>
        <v>6.84</v>
      </c>
      <c r="EC6" s="21">
        <f t="shared" si="13"/>
        <v>7.69</v>
      </c>
      <c r="ED6" s="20" t="str">
        <f>IF(ED7="","",IF(ED7="-","【-】","【"&amp;SUBSTITUTE(TEXT(ED7,"#,##0.00"),"-","△")&amp;"】"))</f>
        <v>【8.68】</v>
      </c>
      <c r="EE6" s="21">
        <f>IF(EE7="",NA(),EE7)</f>
        <v>0.03</v>
      </c>
      <c r="EF6" s="21">
        <f t="shared" ref="EF6:EN6" si="14">IF(EF7="",NA(),EF7)</f>
        <v>0.05</v>
      </c>
      <c r="EG6" s="21">
        <f t="shared" si="14"/>
        <v>0.03</v>
      </c>
      <c r="EH6" s="21">
        <f t="shared" si="14"/>
        <v>0.01</v>
      </c>
      <c r="EI6" s="21">
        <f t="shared" si="14"/>
        <v>0.09</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72044</v>
      </c>
      <c r="D7" s="23">
        <v>46</v>
      </c>
      <c r="E7" s="23">
        <v>17</v>
      </c>
      <c r="F7" s="23">
        <v>1</v>
      </c>
      <c r="G7" s="23">
        <v>0</v>
      </c>
      <c r="H7" s="23" t="s">
        <v>96</v>
      </c>
      <c r="I7" s="23" t="s">
        <v>97</v>
      </c>
      <c r="J7" s="23" t="s">
        <v>98</v>
      </c>
      <c r="K7" s="23" t="s">
        <v>99</v>
      </c>
      <c r="L7" s="23" t="s">
        <v>100</v>
      </c>
      <c r="M7" s="23" t="s">
        <v>101</v>
      </c>
      <c r="N7" s="24" t="s">
        <v>102</v>
      </c>
      <c r="O7" s="24">
        <v>47.73</v>
      </c>
      <c r="P7" s="24">
        <v>55.01</v>
      </c>
      <c r="Q7" s="24">
        <v>68.31</v>
      </c>
      <c r="R7" s="24">
        <v>3500</v>
      </c>
      <c r="S7" s="24">
        <v>306714</v>
      </c>
      <c r="T7" s="24">
        <v>1232.51</v>
      </c>
      <c r="U7" s="24">
        <v>248.85</v>
      </c>
      <c r="V7" s="24">
        <v>167650</v>
      </c>
      <c r="W7" s="24">
        <v>42.74</v>
      </c>
      <c r="X7" s="24">
        <v>3922.55</v>
      </c>
      <c r="Y7" s="24">
        <v>103.1</v>
      </c>
      <c r="Z7" s="24">
        <v>105.3</v>
      </c>
      <c r="AA7" s="24">
        <v>103.3</v>
      </c>
      <c r="AB7" s="24">
        <v>103.93</v>
      </c>
      <c r="AC7" s="24">
        <v>105.44</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36.72</v>
      </c>
      <c r="AV7" s="24">
        <v>51.97</v>
      </c>
      <c r="AW7" s="24">
        <v>57</v>
      </c>
      <c r="AX7" s="24">
        <v>64.760000000000005</v>
      </c>
      <c r="AY7" s="24">
        <v>67.98</v>
      </c>
      <c r="AZ7" s="24">
        <v>61.57</v>
      </c>
      <c r="BA7" s="24">
        <v>60.82</v>
      </c>
      <c r="BB7" s="24">
        <v>63.48</v>
      </c>
      <c r="BC7" s="24">
        <v>65.510000000000005</v>
      </c>
      <c r="BD7" s="24">
        <v>72.78</v>
      </c>
      <c r="BE7" s="24">
        <v>78.430000000000007</v>
      </c>
      <c r="BF7" s="24">
        <v>855.6</v>
      </c>
      <c r="BG7" s="24">
        <v>944.72</v>
      </c>
      <c r="BH7" s="24">
        <v>869.86</v>
      </c>
      <c r="BI7" s="24">
        <v>872.24</v>
      </c>
      <c r="BJ7" s="24">
        <v>946.57</v>
      </c>
      <c r="BK7" s="24">
        <v>867.39</v>
      </c>
      <c r="BL7" s="24">
        <v>920.83</v>
      </c>
      <c r="BM7" s="24">
        <v>874.02</v>
      </c>
      <c r="BN7" s="24">
        <v>827.43</v>
      </c>
      <c r="BO7" s="24">
        <v>790.32</v>
      </c>
      <c r="BP7" s="24">
        <v>630.82000000000005</v>
      </c>
      <c r="BQ7" s="24">
        <v>107.32</v>
      </c>
      <c r="BR7" s="24">
        <v>108.34</v>
      </c>
      <c r="BS7" s="24">
        <v>105.92</v>
      </c>
      <c r="BT7" s="24">
        <v>100.44</v>
      </c>
      <c r="BU7" s="24">
        <v>104.31</v>
      </c>
      <c r="BV7" s="24">
        <v>100.91</v>
      </c>
      <c r="BW7" s="24">
        <v>99.82</v>
      </c>
      <c r="BX7" s="24">
        <v>100.32</v>
      </c>
      <c r="BY7" s="24">
        <v>99.71</v>
      </c>
      <c r="BZ7" s="24">
        <v>98.7</v>
      </c>
      <c r="CA7" s="24">
        <v>97.81</v>
      </c>
      <c r="CB7" s="24">
        <v>184.88</v>
      </c>
      <c r="CC7" s="24">
        <v>181.38</v>
      </c>
      <c r="CD7" s="24">
        <v>185.83</v>
      </c>
      <c r="CE7" s="24">
        <v>196.65</v>
      </c>
      <c r="CF7" s="24">
        <v>190.09</v>
      </c>
      <c r="CG7" s="24">
        <v>158.04</v>
      </c>
      <c r="CH7" s="24">
        <v>156.77000000000001</v>
      </c>
      <c r="CI7" s="24">
        <v>157.63999999999999</v>
      </c>
      <c r="CJ7" s="24">
        <v>159.59</v>
      </c>
      <c r="CK7" s="24">
        <v>160.65</v>
      </c>
      <c r="CL7" s="24">
        <v>138.75</v>
      </c>
      <c r="CM7" s="24">
        <v>69.45</v>
      </c>
      <c r="CN7" s="24">
        <v>68.62</v>
      </c>
      <c r="CO7" s="24">
        <v>71.78</v>
      </c>
      <c r="CP7" s="24">
        <v>65.75</v>
      </c>
      <c r="CQ7" s="24">
        <v>74.37</v>
      </c>
      <c r="CR7" s="24">
        <v>66.78</v>
      </c>
      <c r="CS7" s="24">
        <v>67</v>
      </c>
      <c r="CT7" s="24">
        <v>66.650000000000006</v>
      </c>
      <c r="CU7" s="24">
        <v>64.45</v>
      </c>
      <c r="CV7" s="24">
        <v>65.11</v>
      </c>
      <c r="CW7" s="24">
        <v>58.94</v>
      </c>
      <c r="CX7" s="24">
        <v>94.15</v>
      </c>
      <c r="CY7" s="24">
        <v>94.66</v>
      </c>
      <c r="CZ7" s="24">
        <v>94.65</v>
      </c>
      <c r="DA7" s="24">
        <v>94.66</v>
      </c>
      <c r="DB7" s="24">
        <v>95</v>
      </c>
      <c r="DC7" s="24">
        <v>94.06</v>
      </c>
      <c r="DD7" s="24">
        <v>94.41</v>
      </c>
      <c r="DE7" s="24">
        <v>94.43</v>
      </c>
      <c r="DF7" s="24">
        <v>94.58</v>
      </c>
      <c r="DG7" s="24">
        <v>94.69</v>
      </c>
      <c r="DH7" s="24">
        <v>95.91</v>
      </c>
      <c r="DI7" s="24">
        <v>14.05</v>
      </c>
      <c r="DJ7" s="24">
        <v>16.940000000000001</v>
      </c>
      <c r="DK7" s="24">
        <v>19.899999999999999</v>
      </c>
      <c r="DL7" s="24">
        <v>22.65</v>
      </c>
      <c r="DM7" s="24">
        <v>25.12</v>
      </c>
      <c r="DN7" s="24">
        <v>34.33</v>
      </c>
      <c r="DO7" s="24">
        <v>34.15</v>
      </c>
      <c r="DP7" s="24">
        <v>35.53</v>
      </c>
      <c r="DQ7" s="24">
        <v>37.51</v>
      </c>
      <c r="DR7" s="24">
        <v>38.869999999999997</v>
      </c>
      <c r="DS7" s="24">
        <v>41.09</v>
      </c>
      <c r="DT7" s="24">
        <v>7.21</v>
      </c>
      <c r="DU7" s="24">
        <v>9.2200000000000006</v>
      </c>
      <c r="DV7" s="24">
        <v>10.07</v>
      </c>
      <c r="DW7" s="24">
        <v>10.27</v>
      </c>
      <c r="DX7" s="24">
        <v>11.54</v>
      </c>
      <c r="DY7" s="24">
        <v>5.1100000000000003</v>
      </c>
      <c r="DZ7" s="24">
        <v>5.18</v>
      </c>
      <c r="EA7" s="24">
        <v>6.01</v>
      </c>
      <c r="EB7" s="24">
        <v>6.84</v>
      </c>
      <c r="EC7" s="24">
        <v>7.69</v>
      </c>
      <c r="ED7" s="24">
        <v>8.68</v>
      </c>
      <c r="EE7" s="24">
        <v>0.03</v>
      </c>
      <c r="EF7" s="24">
        <v>0.05</v>
      </c>
      <c r="EG7" s="24">
        <v>0.03</v>
      </c>
      <c r="EH7" s="24">
        <v>0.01</v>
      </c>
      <c r="EI7" s="24">
        <v>0.09</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貴志</cp:lastModifiedBy>
  <dcterms:created xsi:type="dcterms:W3CDTF">2025-01-24T06:58:36Z</dcterms:created>
  <dcterms:modified xsi:type="dcterms:W3CDTF">2025-02-04T02:23:50Z</dcterms:modified>
  <cp:category/>
</cp:coreProperties>
</file>