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5決算\02　回答\"/>
    </mc:Choice>
  </mc:AlternateContent>
  <workbookProtection workbookAlgorithmName="SHA-512" workbookHashValue="9JEjsYseoYiUAyXz/i8UC6d7Cjn3MY4naGeqxpMEDD11WPgtJyBpNT1NKaax5NB9ats1pmFoYphfKEL/ds4mAA==" workbookSaltValue="8bRUPRF+BHeQjdW0Zlu/2A==" workbookSpinCount="100000" lockStructure="1"/>
  <bookViews>
    <workbookView xWindow="0" yWindow="0" windowWidth="28800" windowHeight="120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G85" i="4"/>
  <c r="E85" i="4"/>
  <c r="BB10" i="4"/>
  <c r="AT10" i="4"/>
  <c r="P10" i="4"/>
  <c r="AT8" i="4"/>
  <c r="W8" i="4"/>
  <c r="P8" i="4"/>
  <c r="B6"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<sst xmlns="http://schemas.openxmlformats.org/spreadsheetml/2006/main" count="253" uniqueCount="115">
  <si>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</si>
  <si>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</si>
  <si>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</si>
  <si>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</si>
  <si>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</si>
  <si>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</si>
  <si>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</si>
  <si>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</si>
  <si>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</si>
  <si>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</si>
  <si>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</si>
  <si>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</si>
  <si>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</si>
  <si>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</si>
  <si>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</si>
  <si>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</si>
  <si>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</si>
  <si>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</si>
  <si>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</si>
  <si>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</si>
  <si>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</si>
  <si>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</si>
  <si>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</si>
  <si>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</si>
  <si>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</si>
  <si>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</si>
  <si>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</si>
  <si>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</si>
  <si>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</si>
  <si>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</si>
  <si>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</si>
  <si>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</si>
  <si>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</si>
  <si>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</si>
  <si>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</si>
  <si>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</si>
  <si>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</si>
  <si>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</si>
  <si>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</si>
  <si>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</si>
  <si>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</si>
  <si>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</si>
  <si>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</si>
  <si>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</si>
  <si>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</si>
  <si>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</si>
  <si>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</si>
  <si>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</si>
  <si>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</si>
  <si>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</si>
  <si>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</si>
  <si>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</si>
  <si>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</si>
  <si>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</si>
  <si>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</si>
  <si>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</si>
  <si>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</si>
  <si>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</si>
  <si>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</si>
  <si>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</si>
  <si>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</si>
  <si>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</si>
  <si>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</si>
  <si>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</si>
  <si>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</si>
  <si>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</si>
  <si>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</si>
  <si>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</si>
  <si>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</si>
  <si>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</si>
  <si>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</si>
  <si>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</si>
  <si>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</si>
  <si>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</si>
  <si>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</si>
  <si>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</si>
  <si>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</si>
  <si>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</si>
  <si>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</si>
  <si>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</si>
  <si>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</si>
  <si>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</si>
  <si>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</si>
  <si>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</si>
  <si>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</si>
  <si>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</si>
  <si>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</si>
  <si>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</si>
  <si>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</si>
  <si>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</si>
  <si>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</si>
  <si>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</si>
  <si>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</si>
  <si>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</si>
  <si>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</si>
  <si>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</si>
  <si>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</si>
  <si>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</si>
  <si>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</si>
  <si>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</si>
  <si>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</si>
  <si>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</si>
  <si>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</si>
  <si>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</si>
  <si>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</si>
  <si>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</si>
  <si>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</si>
  <si>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</si>
  <si>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</si>
  <si>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</si>
  <si>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</si>
  <si>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</si>
  <si>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①有形固定資産減価償却率は、類似団体平均値より低い状況にあるが、資産の経過年数が令和2年度の地方公営企業法適用からとなっていることによるものである。
②管渠老朽化率及び③管渠改善率は、未だ整備途上にあるため、類似団体平均値を大きく下回っている。しかし、令和3年度より法定耐用年数を超える管渠が生じたことから、今後は整備と合わせて計画的に長寿命化を図っていく必要がある。</t>
  </si>
  <si>
    <t>　本市の公共下水道事業は、未だ整備途上で、普及率や水洗化率が類似団体と比較して低い状況にある。
　安定した経営を行っていくためには、整備のさらなる推進と水洗化率の向上等が必要となるため、今後も一定の事業量を確保しながら事業の進捗を図っていく予定である。
　一方、給水人口の減少や節水型機器の普及、さらにはエネルギー価格の高騰や物価上昇の影響により経営を取り巻く環境はより厳しい状況となっている。
　今後は、固定資産の情報から老朽化の状況を正確に把握することで経営状況をさらに明確化し、施設の更新や長寿命化等にも取り組んでいくとともに、適正な使用料水準のあり方も勘案しながら、安定した経営の維持に努めていく。</t>
  </si>
  <si>
    <t>①経常収支比率は、有収水量の減少で使用料収入が減となったが、支払利息の減少等により指数はほぼ横ばいとなった。指数は100％を超えているものの、使用料収入について、給水人口の減少等により減少傾向にあることから、その動向を注視する必要がある。
③流動比率は、法適用後の経過年数が短いため、類似団体より資金のストックが少ない状況にあるが、徐々に改善してきており、今後も増加させていく考えである。
④企業債残高対事業規模比率は、整備に伴う新規企業債発行額を元金償還額以下に抑える取り組みを継続しており、企業債残高は減少しているものの、使用料収入の減少により指数が増となっている。
⑤経費回収率は、100％となっているが、安定した経営を行っていくため、普及率及び水洗化率の向上による使用料収入の確保、汚水処理費の低減に努めていく必要がある。
⑥汚水処理原価は、類似団体平均値を上回っており、人口減少や節水型機器の普及等により有収水量の減少が見込まれることから、普及率及び有収率の向上が課題となっている。
⑦施設利用率は、類似団体平均値を大きく上回っているが、施設の老朽化や処理水量の動向、有収率の推移等を踏まえながら、適切な施設規模の維持に努める必要がある。
⑧水洗化率は、類似団体平均値を下回っており、整備推進による普及率の向上、普及活動の強化が課題となっている。</t>
    <rPh sb="74" eb="76">
      <t>シュウニュウ</t>
    </rPh>
    <rPh sb="88" eb="89">
      <t>ナド</t>
    </rPh>
    <rPh sb="92" eb="94">
      <t>ゲンショウ</t>
    </rPh>
    <rPh sb="94" eb="96">
      <t>ケイコウ</t>
    </rPh>
    <rPh sb="166" eb="168">
      <t>ジョジョ</t>
    </rPh>
    <rPh sb="169" eb="171">
      <t>カイゼン</t>
    </rPh>
    <rPh sb="240" eb="242">
      <t>ケイゾク</t>
    </rPh>
    <rPh sb="263" eb="268">
      <t>シヨウリョウシュウニュウ</t>
    </rPh>
    <rPh sb="277" eb="278">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</si>
</sst>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0.02</c:v>
                </c:pt>
                <c:pt idx="2" formatCode="#,##0.00;&quot;△&quot;#,##0.00">
                  <c:v>0</c:v>
                </c:pt>
                <c:pt idx="3" formatCode="#,##0.00;&quot;△&quot;#,##0.00">
                  <c:v>0</c:v>
                </c:pt>
                <c:pt idx="4">
                  <c:v>0.09</c:v>
                </c:pt>
              </c:numCache>
            </c:numRef>
          </c:val>
          <c:extLst>
            <c:ext xmlns:c16="http://schemas.microsoft.com/office/drawing/2014/chart" uri="{C3380CC4-5D6E-409C-BE32-E72D297353CC}">
              <c16:uniqueId val="{00000000-2BCE-48EE-9B2F-72AD7D855D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0.17</c:v>
                </c:pt>
                <c:pt idx="3">
                  <c:v>0.13</c:v>
                </c:pt>
                <c:pt idx="4">
                  <c:v>0.06</c:v>
                </c:pt>
              </c:numCache>
            </c:numRef>
          </c:val>
          <c:smooth val="0"/>
          <c:extLst>
            <c:ext xmlns:c16="http://schemas.microsoft.com/office/drawing/2014/chart" uri="{C3380CC4-5D6E-409C-BE32-E72D297353CC}">
              <c16:uniqueId val="{00000001-2BCE-48EE-9B2F-72AD7D855D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91.81</c:v>
                </c:pt>
                <c:pt idx="2">
                  <c:v>87.55</c:v>
                </c:pt>
                <c:pt idx="3">
                  <c:v>78.44</c:v>
                </c:pt>
                <c:pt idx="4">
                  <c:v>79.61</c:v>
                </c:pt>
              </c:numCache>
            </c:numRef>
          </c:val>
          <c:extLst>
            <c:ext xmlns:c16="http://schemas.microsoft.com/office/drawing/2014/chart" uri="{C3380CC4-5D6E-409C-BE32-E72D297353CC}">
              <c16:uniqueId val="{00000000-E3BC-4634-A3A5-AE92DBFC54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65.28</c:v>
                </c:pt>
                <c:pt idx="2">
                  <c:v>64.92</c:v>
                </c:pt>
                <c:pt idx="3">
                  <c:v>64.14</c:v>
                </c:pt>
                <c:pt idx="4">
                  <c:v>63.71</c:v>
                </c:pt>
              </c:numCache>
            </c:numRef>
          </c:val>
          <c:smooth val="0"/>
          <c:extLst>
            <c:ext xmlns:c16="http://schemas.microsoft.com/office/drawing/2014/chart" uri="{C3380CC4-5D6E-409C-BE32-E72D297353CC}">
              <c16:uniqueId val="{00000001-E3BC-4634-A3A5-AE92DBFC54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86.6</c:v>
                </c:pt>
                <c:pt idx="2">
                  <c:v>86.86</c:v>
                </c:pt>
                <c:pt idx="3">
                  <c:v>87.97</c:v>
                </c:pt>
                <c:pt idx="4">
                  <c:v>87.83</c:v>
                </c:pt>
              </c:numCache>
            </c:numRef>
          </c:val>
          <c:extLst>
            <c:ext xmlns:c16="http://schemas.microsoft.com/office/drawing/2014/chart" uri="{C3380CC4-5D6E-409C-BE32-E72D297353CC}">
              <c16:uniqueId val="{00000000-257D-48C4-A8B0-19A81E0889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92.72</c:v>
                </c:pt>
                <c:pt idx="2">
                  <c:v>92.88</c:v>
                </c:pt>
                <c:pt idx="3">
                  <c:v>92.9</c:v>
                </c:pt>
                <c:pt idx="4">
                  <c:v>92.89</c:v>
                </c:pt>
              </c:numCache>
            </c:numRef>
          </c:val>
          <c:smooth val="0"/>
          <c:extLst>
            <c:ext xmlns:c16="http://schemas.microsoft.com/office/drawing/2014/chart" uri="{C3380CC4-5D6E-409C-BE32-E72D297353CC}">
              <c16:uniqueId val="{00000001-257D-48C4-A8B0-19A81E0889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105.24</c:v>
                </c:pt>
                <c:pt idx="2">
                  <c:v>104.61</c:v>
                </c:pt>
                <c:pt idx="3">
                  <c:v>105.17</c:v>
                </c:pt>
                <c:pt idx="4">
                  <c:v>106.06</c:v>
                </c:pt>
              </c:numCache>
            </c:numRef>
          </c:val>
          <c:extLst>
            <c:ext xmlns:c16="http://schemas.microsoft.com/office/drawing/2014/chart" uri="{C3380CC4-5D6E-409C-BE32-E72D297353CC}">
              <c16:uniqueId val="{00000000-5EAA-4EE0-BA9A-3E7C598BCD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107.85</c:v>
                </c:pt>
                <c:pt idx="2">
                  <c:v>108.04</c:v>
                </c:pt>
                <c:pt idx="3">
                  <c:v>107.49</c:v>
                </c:pt>
                <c:pt idx="4">
                  <c:v>107.64</c:v>
                </c:pt>
              </c:numCache>
            </c:numRef>
          </c:val>
          <c:smooth val="0"/>
          <c:extLst>
            <c:ext xmlns:c16="http://schemas.microsoft.com/office/drawing/2014/chart" uri="{C3380CC4-5D6E-409C-BE32-E72D297353CC}">
              <c16:uniqueId val="{00000001-5EAA-4EE0-BA9A-3E7C598BCD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4.09</c:v>
                </c:pt>
                <c:pt idx="2">
                  <c:v>8.02</c:v>
                </c:pt>
                <c:pt idx="3">
                  <c:v>11.82</c:v>
                </c:pt>
                <c:pt idx="4">
                  <c:v>15.09</c:v>
                </c:pt>
              </c:numCache>
            </c:numRef>
          </c:val>
          <c:extLst>
            <c:ext xmlns:c16="http://schemas.microsoft.com/office/drawing/2014/chart" uri="{C3380CC4-5D6E-409C-BE32-E72D297353CC}">
              <c16:uniqueId val="{00000000-6EE1-45F5-A28F-C8DC0E5884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23.79</c:v>
                </c:pt>
                <c:pt idx="2">
                  <c:v>25.66</c:v>
                </c:pt>
                <c:pt idx="3">
                  <c:v>27.46</c:v>
                </c:pt>
                <c:pt idx="4">
                  <c:v>29.93</c:v>
                </c:pt>
              </c:numCache>
            </c:numRef>
          </c:val>
          <c:smooth val="0"/>
          <c:extLst>
            <c:ext xmlns:c16="http://schemas.microsoft.com/office/drawing/2014/chart" uri="{C3380CC4-5D6E-409C-BE32-E72D297353CC}">
              <c16:uniqueId val="{00000001-6EE1-45F5-A28F-C8DC0E5884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formatCode="#,##0.00;&quot;△&quot;#,##0.00;&quot;-&quot;">
                  <c:v>0.53</c:v>
                </c:pt>
                <c:pt idx="3" formatCode="#,##0.00;&quot;△&quot;#,##0.00;&quot;-&quot;">
                  <c:v>1.07</c:v>
                </c:pt>
                <c:pt idx="4" formatCode="#,##0.00;&quot;△&quot;#,##0.00;&quot;-&quot;">
                  <c:v>1.07</c:v>
                </c:pt>
              </c:numCache>
            </c:numRef>
          </c:val>
          <c:extLst>
            <c:ext xmlns:c16="http://schemas.microsoft.com/office/drawing/2014/chart" uri="{C3380CC4-5D6E-409C-BE32-E72D297353CC}">
              <c16:uniqueId val="{00000000-AC26-449C-86BA-57AD75EE88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1.22</c:v>
                </c:pt>
                <c:pt idx="2">
                  <c:v>1.61</c:v>
                </c:pt>
                <c:pt idx="3">
                  <c:v>2.08</c:v>
                </c:pt>
                <c:pt idx="4">
                  <c:v>2.74</c:v>
                </c:pt>
              </c:numCache>
            </c:numRef>
          </c:val>
          <c:smooth val="0"/>
          <c:extLst>
            <c:ext xmlns:c16="http://schemas.microsoft.com/office/drawing/2014/chart" uri="{C3380CC4-5D6E-409C-BE32-E72D297353CC}">
              <c16:uniqueId val="{00000001-AC26-449C-86BA-57AD75EE88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793-4132-98A0-4E4903C686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4.72</c:v>
                </c:pt>
                <c:pt idx="2">
                  <c:v>4.49</c:v>
                </c:pt>
                <c:pt idx="3">
                  <c:v>5.41</c:v>
                </c:pt>
                <c:pt idx="4">
                  <c:v>5.61</c:v>
                </c:pt>
              </c:numCache>
            </c:numRef>
          </c:val>
          <c:smooth val="0"/>
          <c:extLst>
            <c:ext xmlns:c16="http://schemas.microsoft.com/office/drawing/2014/chart" uri="{C3380CC4-5D6E-409C-BE32-E72D297353CC}">
              <c16:uniqueId val="{00000001-A793-4132-98A0-4E4903C686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38.75</c:v>
                </c:pt>
                <c:pt idx="2">
                  <c:v>45.69</c:v>
                </c:pt>
                <c:pt idx="3">
                  <c:v>58.08</c:v>
                </c:pt>
                <c:pt idx="4">
                  <c:v>60.09</c:v>
                </c:pt>
              </c:numCache>
            </c:numRef>
          </c:val>
          <c:extLst>
            <c:ext xmlns:c16="http://schemas.microsoft.com/office/drawing/2014/chart" uri="{C3380CC4-5D6E-409C-BE32-E72D297353CC}">
              <c16:uniqueId val="{00000000-DF30-4939-BCD6-0F777495C4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DF30-4939-BCD6-0F777495C4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763.02</c:v>
                </c:pt>
                <c:pt idx="2">
                  <c:v>719.56</c:v>
                </c:pt>
                <c:pt idx="3">
                  <c:v>695.18</c:v>
                </c:pt>
                <c:pt idx="4">
                  <c:v>737.64</c:v>
                </c:pt>
              </c:numCache>
            </c:numRef>
          </c:val>
          <c:extLst>
            <c:ext xmlns:c16="http://schemas.microsoft.com/office/drawing/2014/chart" uri="{C3380CC4-5D6E-409C-BE32-E72D297353CC}">
              <c16:uniqueId val="{00000000-60B5-4719-92D9-5EF3016307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857.88</c:v>
                </c:pt>
                <c:pt idx="2">
                  <c:v>825.1</c:v>
                </c:pt>
                <c:pt idx="3">
                  <c:v>789.87</c:v>
                </c:pt>
                <c:pt idx="4">
                  <c:v>749.43</c:v>
                </c:pt>
              </c:numCache>
            </c:numRef>
          </c:val>
          <c:smooth val="0"/>
          <c:extLst>
            <c:ext xmlns:c16="http://schemas.microsoft.com/office/drawing/2014/chart" uri="{C3380CC4-5D6E-409C-BE32-E72D297353CC}">
              <c16:uniqueId val="{00000001-60B5-4719-92D9-5EF3016307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F54F-4BA1-B15F-D66A98D6C7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94.97</c:v>
                </c:pt>
                <c:pt idx="2">
                  <c:v>97.07</c:v>
                </c:pt>
                <c:pt idx="3">
                  <c:v>98.06</c:v>
                </c:pt>
                <c:pt idx="4">
                  <c:v>98.46</c:v>
                </c:pt>
              </c:numCache>
            </c:numRef>
          </c:val>
          <c:smooth val="0"/>
          <c:extLst>
            <c:ext xmlns:c16="http://schemas.microsoft.com/office/drawing/2014/chart" uri="{C3380CC4-5D6E-409C-BE32-E72D297353CC}">
              <c16:uniqueId val="{00000001-F54F-4BA1-B15F-D66A98D6C7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181.78</c:v>
                </c:pt>
                <c:pt idx="2">
                  <c:v>182.54</c:v>
                </c:pt>
                <c:pt idx="3">
                  <c:v>184.51</c:v>
                </c:pt>
                <c:pt idx="4">
                  <c:v>184.11</c:v>
                </c:pt>
              </c:numCache>
            </c:numRef>
          </c:val>
          <c:extLst>
            <c:ext xmlns:c16="http://schemas.microsoft.com/office/drawing/2014/chart" uri="{C3380CC4-5D6E-409C-BE32-E72D297353CC}">
              <c16:uniqueId val="{00000000-3337-4CFA-BDA8-340DB403E5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159.49</c:v>
                </c:pt>
                <c:pt idx="2">
                  <c:v>157.81</c:v>
                </c:pt>
                <c:pt idx="3">
                  <c:v>157.37</c:v>
                </c:pt>
                <c:pt idx="4">
                  <c:v>157.44999999999999</c:v>
                </c:pt>
              </c:numCache>
            </c:numRef>
          </c:val>
          <c:smooth val="0"/>
          <c:extLst>
            <c:ext xmlns:c16="http://schemas.microsoft.com/office/drawing/2014/chart" uri="{C3380CC4-5D6E-409C-BE32-E72D297353CC}">
              <c16:uniqueId val="{00000001-3337-4CFA-BDA8-340DB403E5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I12" sqref="BI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会津若松市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自治体職員</v>
      </c>
      <c r="AE8" s="65"/>
      <c r="AF8" s="65"/>
      <c r="AG8" s="65"/>
      <c r="AH8" s="65"/>
      <c r="AI8" s="65"/>
      <c r="AJ8" s="65"/>
      <c r="AK8" s="3"/>
      <c r="AL8" s="45">
        <f>データ!S6</f>
        <v>112445</v>
      </c>
      <c r="AM8" s="45"/>
      <c r="AN8" s="45"/>
      <c r="AO8" s="45"/>
      <c r="AP8" s="45"/>
      <c r="AQ8" s="45"/>
      <c r="AR8" s="45"/>
      <c r="AS8" s="45"/>
      <c r="AT8" s="44">
        <f>データ!T6</f>
        <v>382.97</v>
      </c>
      <c r="AU8" s="44"/>
      <c r="AV8" s="44"/>
      <c r="AW8" s="44"/>
      <c r="AX8" s="44"/>
      <c r="AY8" s="44"/>
      <c r="AZ8" s="44"/>
      <c r="BA8" s="44"/>
      <c r="BB8" s="44">
        <f>データ!U6</f>
        <v>293.61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66.989999999999995</v>
      </c>
      <c r="J10" s="44"/>
      <c r="K10" s="44"/>
      <c r="L10" s="44"/>
      <c r="M10" s="44"/>
      <c r="N10" s="44"/>
      <c r="O10" s="44"/>
      <c r="P10" s="44">
        <f>データ!P6</f>
        <v>71.709999999999994</v>
      </c>
      <c r="Q10" s="44"/>
      <c r="R10" s="44"/>
      <c r="S10" s="44"/>
      <c r="T10" s="44"/>
      <c r="U10" s="44"/>
      <c r="V10" s="44"/>
      <c r="W10" s="44">
        <f>データ!Q6</f>
        <v>78.95</v>
      </c>
      <c r="X10" s="44"/>
      <c r="Y10" s="44"/>
      <c r="Z10" s="44"/>
      <c r="AA10" s="44"/>
      <c r="AB10" s="44"/>
      <c r="AC10" s="44"/>
      <c r="AD10" s="45">
        <f>データ!R6</f>
        <v>2860</v>
      </c>
      <c r="AE10" s="45"/>
      <c r="AF10" s="45"/>
      <c r="AG10" s="45"/>
      <c r="AH10" s="45"/>
      <c r="AI10" s="45"/>
      <c r="AJ10" s="45"/>
      <c r="AK10" s="2"/>
      <c r="AL10" s="45">
        <f>データ!V6</f>
        <v>79831</v>
      </c>
      <c r="AM10" s="45"/>
      <c r="AN10" s="45"/>
      <c r="AO10" s="45"/>
      <c r="AP10" s="45"/>
      <c r="AQ10" s="45"/>
      <c r="AR10" s="45"/>
      <c r="AS10" s="45"/>
      <c r="AT10" s="44">
        <f>データ!W6</f>
        <v>19.82</v>
      </c>
      <c r="AU10" s="44"/>
      <c r="AV10" s="44"/>
      <c r="AW10" s="44"/>
      <c r="AX10" s="44"/>
      <c r="AY10" s="44"/>
      <c r="AZ10" s="44"/>
      <c r="BA10" s="44"/>
      <c r="BB10" s="44">
        <f>データ!X6</f>
        <v>4027.8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2IqmB8AP6Lik1Y3YDd6WKEAZjwq7O/UQJBf6rsaCH17aA7aju0sMEfzTEQqTZ1/9ke8vlIlXva4hI8g9u6CGFQ==" saltValue="yO1rbkkVZ8+iW44Bx4a+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72028</v>
      </c>
      <c r="D6" s="19">
        <f t="shared" si="3"/>
        <v>46</v>
      </c>
      <c r="E6" s="19">
        <f t="shared" si="3"/>
        <v>17</v>
      </c>
      <c r="F6" s="19">
        <f t="shared" si="3"/>
        <v>1</v>
      </c>
      <c r="G6" s="19">
        <f t="shared" si="3"/>
        <v>0</v>
      </c>
      <c r="H6" s="19" t="str">
        <f t="shared" si="3"/>
        <v>福島県　会津若松市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66.989999999999995</v>
      </c>
      <c r="P6" s="20">
        <f t="shared" si="3"/>
        <v>71.709999999999994</v>
      </c>
      <c r="Q6" s="20">
        <f t="shared" si="3"/>
        <v>78.95</v>
      </c>
      <c r="R6" s="20">
        <f t="shared" si="3"/>
        <v>2860</v>
      </c>
      <c r="S6" s="20">
        <f t="shared" si="3"/>
        <v>112445</v>
      </c>
      <c r="T6" s="20">
        <f t="shared" si="3"/>
        <v>382.97</v>
      </c>
      <c r="U6" s="20">
        <f t="shared" si="3"/>
        <v>293.61</v>
      </c>
      <c r="V6" s="20">
        <f t="shared" si="3"/>
        <v>79831</v>
      </c>
      <c r="W6" s="20">
        <f t="shared" si="3"/>
        <v>19.82</v>
      </c>
      <c r="X6" s="20">
        <f t="shared" si="3"/>
        <v>4027.8</v>
      </c>
      <c r="Y6" s="21" t="str">
        <f>IF(Y7="",NA(),Y7)</f>
        <v>-</v>
      </c>
      <c r="Z6" s="21">
        <f t="shared" ref="Z6:AH6" si="4">IF(Z7="",NA(),Z7)</f>
        <v>105.24</v>
      </c>
      <c r="AA6" s="21">
        <f t="shared" si="4"/>
        <v>104.61</v>
      </c>
      <c r="AB6" s="21">
        <f t="shared" si="4"/>
        <v>105.17</v>
      </c>
      <c r="AC6" s="21">
        <f t="shared" si="4"/>
        <v>106.06</v>
      </c>
      <c r="AD6" s="21" t="str">
        <f t="shared" si="4"/>
        <v>-</v>
      </c>
      <c r="AE6" s="21">
        <f t="shared" si="4"/>
        <v>107.85</v>
      </c>
      <c r="AF6" s="21">
        <f t="shared" si="4"/>
        <v>108.04</v>
      </c>
      <c r="AG6" s="21">
        <f t="shared" si="4"/>
        <v>107.49</v>
      </c>
      <c r="AH6" s="21">
        <f t="shared" si="4"/>
        <v>107.64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4.72</v>
      </c>
      <c r="AQ6" s="21">
        <f t="shared" si="5"/>
        <v>4.49</v>
      </c>
      <c r="AR6" s="21">
        <f t="shared" si="5"/>
        <v>5.41</v>
      </c>
      <c r="AS6" s="21">
        <f t="shared" si="5"/>
        <v>5.61</v>
      </c>
      <c r="AT6" s="20" t="str">
        <f>IF(AT7="","",IF(AT7="-","【-】","【"&amp;SUBSTITUTE(TEXT(AT7,"#,##0.00"),"-","△")&amp;"】"))</f>
        <v>【3.03】</v>
      </c>
      <c r="AU6" s="21" t="str">
        <f>IF(AU7="",NA(),AU7)</f>
        <v>-</v>
      </c>
      <c r="AV6" s="21">
        <f t="shared" ref="AV6:BD6" si="6">IF(AV7="",NA(),AV7)</f>
        <v>38.75</v>
      </c>
      <c r="AW6" s="21">
        <f t="shared" si="6"/>
        <v>45.69</v>
      </c>
      <c r="AX6" s="21">
        <f t="shared" si="6"/>
        <v>58.08</v>
      </c>
      <c r="AY6" s="21">
        <f t="shared" si="6"/>
        <v>60.09</v>
      </c>
      <c r="AZ6" s="21" t="str">
        <f t="shared" si="6"/>
        <v>-</v>
      </c>
      <c r="BA6" s="21">
        <f t="shared" si="6"/>
        <v>67.930000000000007</v>
      </c>
      <c r="BB6" s="21">
        <f t="shared" si="6"/>
        <v>68.53</v>
      </c>
      <c r="BC6" s="21">
        <f t="shared" si="6"/>
        <v>69.180000000000007</v>
      </c>
      <c r="BD6" s="21">
        <f t="shared" si="6"/>
        <v>76.319999999999993</v>
      </c>
      <c r="BE6" s="20" t="str">
        <f>IF(BE7="","",IF(BE7="-","【-】","【"&amp;SUBSTITUTE(TEXT(BE7,"#,##0.00"),"-","△")&amp;"】"))</f>
        <v>【78.43】</v>
      </c>
      <c r="BF6" s="21" t="str">
        <f>IF(BF7="",NA(),BF7)</f>
        <v>-</v>
      </c>
      <c r="BG6" s="21">
        <f t="shared" ref="BG6:BO6" si="7">IF(BG7="",NA(),BG7)</f>
        <v>763.02</v>
      </c>
      <c r="BH6" s="21">
        <f t="shared" si="7"/>
        <v>719.56</v>
      </c>
      <c r="BI6" s="21">
        <f t="shared" si="7"/>
        <v>695.18</v>
      </c>
      <c r="BJ6" s="21">
        <f t="shared" si="7"/>
        <v>737.64</v>
      </c>
      <c r="BK6" s="21" t="str">
        <f t="shared" si="7"/>
        <v>-</v>
      </c>
      <c r="BL6" s="21">
        <f t="shared" si="7"/>
        <v>857.88</v>
      </c>
      <c r="BM6" s="21">
        <f t="shared" si="7"/>
        <v>825.1</v>
      </c>
      <c r="BN6" s="21">
        <f t="shared" si="7"/>
        <v>789.87</v>
      </c>
      <c r="BO6" s="21">
        <f t="shared" si="7"/>
        <v>749.43</v>
      </c>
      <c r="BP6" s="20" t="str">
        <f>IF(BP7="","",IF(BP7="-","【-】","【"&amp;SUBSTITUTE(TEXT(BP7,"#,##0.00"),"-","△")&amp;"】"))</f>
        <v>【630.82】</v>
      </c>
      <c r="BQ6" s="21" t="str">
        <f>IF(BQ7="",NA(),BQ7)</f>
        <v>-</v>
      </c>
      <c r="BR6" s="21">
        <f t="shared" ref="BR6:BZ6" si="8">IF(BR7="",NA(),BR7)</f>
        <v>100</v>
      </c>
      <c r="BS6" s="21">
        <f t="shared" si="8"/>
        <v>100</v>
      </c>
      <c r="BT6" s="21">
        <f t="shared" si="8"/>
        <v>100</v>
      </c>
      <c r="BU6" s="21">
        <f t="shared" si="8"/>
        <v>100</v>
      </c>
      <c r="BV6" s="21" t="str">
        <f t="shared" si="8"/>
        <v>-</v>
      </c>
      <c r="BW6" s="21">
        <f t="shared" si="8"/>
        <v>94.97</v>
      </c>
      <c r="BX6" s="21">
        <f t="shared" si="8"/>
        <v>97.07</v>
      </c>
      <c r="BY6" s="21">
        <f t="shared" si="8"/>
        <v>98.06</v>
      </c>
      <c r="BZ6" s="21">
        <f t="shared" si="8"/>
        <v>98.46</v>
      </c>
      <c r="CA6" s="20" t="str">
        <f>IF(CA7="","",IF(CA7="-","【-】","【"&amp;SUBSTITUTE(TEXT(CA7,"#,##0.00"),"-","△")&amp;"】"))</f>
        <v>【97.81】</v>
      </c>
      <c r="CB6" s="21" t="str">
        <f>IF(CB7="",NA(),CB7)</f>
        <v>-</v>
      </c>
      <c r="CC6" s="21">
        <f t="shared" ref="CC6:CK6" si="9">IF(CC7="",NA(),CC7)</f>
        <v>181.78</v>
      </c>
      <c r="CD6" s="21">
        <f t="shared" si="9"/>
        <v>182.54</v>
      </c>
      <c r="CE6" s="21">
        <f t="shared" si="9"/>
        <v>184.51</v>
      </c>
      <c r="CF6" s="21">
        <f t="shared" si="9"/>
        <v>184.11</v>
      </c>
      <c r="CG6" s="21" t="str">
        <f t="shared" si="9"/>
        <v>-</v>
      </c>
      <c r="CH6" s="21">
        <f t="shared" si="9"/>
        <v>159.49</v>
      </c>
      <c r="CI6" s="21">
        <f t="shared" si="9"/>
        <v>157.81</v>
      </c>
      <c r="CJ6" s="21">
        <f t="shared" si="9"/>
        <v>157.37</v>
      </c>
      <c r="CK6" s="21">
        <f t="shared" si="9"/>
        <v>157.44999999999999</v>
      </c>
      <c r="CL6" s="20" t="str">
        <f>IF(CL7="","",IF(CL7="-","【-】","【"&amp;SUBSTITUTE(TEXT(CL7,"#,##0.00"),"-","△")&amp;"】"))</f>
        <v>【138.75】</v>
      </c>
      <c r="CM6" s="21" t="str">
        <f>IF(CM7="",NA(),CM7)</f>
        <v>-</v>
      </c>
      <c r="CN6" s="21">
        <f t="shared" ref="CN6:CV6" si="10">IF(CN7="",NA(),CN7)</f>
        <v>91.81</v>
      </c>
      <c r="CO6" s="21">
        <f t="shared" si="10"/>
        <v>87.55</v>
      </c>
      <c r="CP6" s="21">
        <f t="shared" si="10"/>
        <v>78.44</v>
      </c>
      <c r="CQ6" s="21">
        <f t="shared" si="10"/>
        <v>79.61</v>
      </c>
      <c r="CR6" s="21" t="str">
        <f t="shared" si="10"/>
        <v>-</v>
      </c>
      <c r="CS6" s="21">
        <f t="shared" si="10"/>
        <v>65.28</v>
      </c>
      <c r="CT6" s="21">
        <f t="shared" si="10"/>
        <v>64.92</v>
      </c>
      <c r="CU6" s="21">
        <f t="shared" si="10"/>
        <v>64.14</v>
      </c>
      <c r="CV6" s="21">
        <f t="shared" si="10"/>
        <v>63.71</v>
      </c>
      <c r="CW6" s="20" t="str">
        <f>IF(CW7="","",IF(CW7="-","【-】","【"&amp;SUBSTITUTE(TEXT(CW7,"#,##0.00"),"-","△")&amp;"】"))</f>
        <v>【58.94】</v>
      </c>
      <c r="CX6" s="21" t="str">
        <f>IF(CX7="",NA(),CX7)</f>
        <v>-</v>
      </c>
      <c r="CY6" s="21">
        <f t="shared" ref="CY6:DG6" si="11">IF(CY7="",NA(),CY7)</f>
        <v>86.6</v>
      </c>
      <c r="CZ6" s="21">
        <f t="shared" si="11"/>
        <v>86.86</v>
      </c>
      <c r="DA6" s="21">
        <f t="shared" si="11"/>
        <v>87.97</v>
      </c>
      <c r="DB6" s="21">
        <f t="shared" si="11"/>
        <v>87.83</v>
      </c>
      <c r="DC6" s="21" t="str">
        <f t="shared" si="11"/>
        <v>-</v>
      </c>
      <c r="DD6" s="21">
        <f t="shared" si="11"/>
        <v>92.72</v>
      </c>
      <c r="DE6" s="21">
        <f t="shared" si="11"/>
        <v>92.88</v>
      </c>
      <c r="DF6" s="21">
        <f t="shared" si="11"/>
        <v>92.9</v>
      </c>
      <c r="DG6" s="21">
        <f t="shared" si="11"/>
        <v>92.89</v>
      </c>
      <c r="DH6" s="20" t="str">
        <f>IF(DH7="","",IF(DH7="-","【-】","【"&amp;SUBSTITUTE(TEXT(DH7,"#,##0.00"),"-","△")&amp;"】"))</f>
        <v>【95.91】</v>
      </c>
      <c r="DI6" s="21" t="str">
        <f>IF(DI7="",NA(),DI7)</f>
        <v>-</v>
      </c>
      <c r="DJ6" s="21">
        <f t="shared" ref="DJ6:DR6" si="12">IF(DJ7="",NA(),DJ7)</f>
        <v>4.09</v>
      </c>
      <c r="DK6" s="21">
        <f t="shared" si="12"/>
        <v>8.02</v>
      </c>
      <c r="DL6" s="21">
        <f t="shared" si="12"/>
        <v>11.82</v>
      </c>
      <c r="DM6" s="21">
        <f t="shared" si="12"/>
        <v>15.09</v>
      </c>
      <c r="DN6" s="21" t="str">
        <f t="shared" si="12"/>
        <v>-</v>
      </c>
      <c r="DO6" s="21">
        <f t="shared" si="12"/>
        <v>23.79</v>
      </c>
      <c r="DP6" s="21">
        <f t="shared" si="12"/>
        <v>25.66</v>
      </c>
      <c r="DQ6" s="21">
        <f t="shared" si="12"/>
        <v>27.46</v>
      </c>
      <c r="DR6" s="21">
        <f t="shared" si="12"/>
        <v>29.93</v>
      </c>
      <c r="DS6" s="20" t="str">
        <f>IF(DS7="","",IF(DS7="-","【-】","【"&amp;SUBSTITUTE(TEXT(DS7,"#,##0.00"),"-","△")&amp;"】"))</f>
        <v>【41.09】</v>
      </c>
      <c r="DT6" s="21" t="str">
        <f>IF(DT7="",NA(),DT7)</f>
        <v>-</v>
      </c>
      <c r="DU6" s="20">
        <f t="shared" ref="DU6:EC6" si="13">IF(DU7="",NA(),DU7)</f>
        <v>0</v>
      </c>
      <c r="DV6" s="21">
        <f t="shared" si="13"/>
        <v>0.53</v>
      </c>
      <c r="DW6" s="21">
        <f t="shared" si="13"/>
        <v>1.07</v>
      </c>
      <c r="DX6" s="21">
        <f t="shared" si="13"/>
        <v>1.07</v>
      </c>
      <c r="DY6" s="21" t="str">
        <f t="shared" si="13"/>
        <v>-</v>
      </c>
      <c r="DZ6" s="21">
        <f t="shared" si="13"/>
        <v>1.22</v>
      </c>
      <c r="EA6" s="21">
        <f t="shared" si="13"/>
        <v>1.61</v>
      </c>
      <c r="EB6" s="21">
        <f t="shared" si="13"/>
        <v>2.08</v>
      </c>
      <c r="EC6" s="21">
        <f t="shared" si="13"/>
        <v>2.74</v>
      </c>
      <c r="ED6" s="20" t="str">
        <f>IF(ED7="","",IF(ED7="-","【-】","【"&amp;SUBSTITUTE(TEXT(ED7,"#,##0.00"),"-","△")&amp;"】"))</f>
        <v>【8.68】</v>
      </c>
      <c r="EE6" s="21" t="str">
        <f>IF(EE7="",NA(),EE7)</f>
        <v>-</v>
      </c>
      <c r="EF6" s="21">
        <f t="shared" ref="EF6:EN6" si="14">IF(EF7="",NA(),EF7)</f>
        <v>0.02</v>
      </c>
      <c r="EG6" s="20">
        <f t="shared" si="14"/>
        <v>0</v>
      </c>
      <c r="EH6" s="20">
        <f t="shared" si="14"/>
        <v>0</v>
      </c>
      <c r="EI6" s="21">
        <f t="shared" si="14"/>
        <v>0.09</v>
      </c>
      <c r="EJ6" s="21" t="str">
        <f t="shared" si="14"/>
        <v>-</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72028</v>
      </c>
      <c r="D7" s="23">
        <v>46</v>
      </c>
      <c r="E7" s="23">
        <v>17</v>
      </c>
      <c r="F7" s="23">
        <v>1</v>
      </c>
      <c r="G7" s="23">
        <v>0</v>
      </c>
      <c r="H7" s="23" t="s">
        <v>96</v>
      </c>
      <c r="I7" s="23" t="s">
        <v>97</v>
      </c>
      <c r="J7" s="23" t="s">
        <v>98</v>
      </c>
      <c r="K7" s="23" t="s">
        <v>99</v>
      </c>
      <c r="L7" s="23" t="s">
        <v>100</v>
      </c>
      <c r="M7" s="23" t="s">
        <v>101</v>
      </c>
      <c r="N7" s="24" t="s">
        <v>102</v>
      </c>
      <c r="O7" s="24">
        <v>66.989999999999995</v>
      </c>
      <c r="P7" s="24">
        <v>71.709999999999994</v>
      </c>
      <c r="Q7" s="24">
        <v>78.95</v>
      </c>
      <c r="R7" s="24">
        <v>2860</v>
      </c>
      <c r="S7" s="24">
        <v>112445</v>
      </c>
      <c r="T7" s="24">
        <v>382.97</v>
      </c>
      <c r="U7" s="24">
        <v>293.61</v>
      </c>
      <c r="V7" s="24">
        <v>79831</v>
      </c>
      <c r="W7" s="24">
        <v>19.82</v>
      </c>
      <c r="X7" s="24">
        <v>4027.8</v>
      </c>
      <c r="Y7" s="24" t="s">
        <v>102</v>
      </c>
      <c r="Z7" s="24">
        <v>105.24</v>
      </c>
      <c r="AA7" s="24">
        <v>104.61</v>
      </c>
      <c r="AB7" s="24">
        <v>105.17</v>
      </c>
      <c r="AC7" s="24">
        <v>106.06</v>
      </c>
      <c r="AD7" s="24" t="s">
        <v>102</v>
      </c>
      <c r="AE7" s="24">
        <v>107.85</v>
      </c>
      <c r="AF7" s="24">
        <v>108.04</v>
      </c>
      <c r="AG7" s="24">
        <v>107.49</v>
      </c>
      <c r="AH7" s="24">
        <v>107.64</v>
      </c>
      <c r="AI7" s="24">
        <v>105.91</v>
      </c>
      <c r="AJ7" s="24" t="s">
        <v>102</v>
      </c>
      <c r="AK7" s="24">
        <v>0</v>
      </c>
      <c r="AL7" s="24">
        <v>0</v>
      </c>
      <c r="AM7" s="24">
        <v>0</v>
      </c>
      <c r="AN7" s="24">
        <v>0</v>
      </c>
      <c r="AO7" s="24" t="s">
        <v>102</v>
      </c>
      <c r="AP7" s="24">
        <v>4.72</v>
      </c>
      <c r="AQ7" s="24">
        <v>4.49</v>
      </c>
      <c r="AR7" s="24">
        <v>5.41</v>
      </c>
      <c r="AS7" s="24">
        <v>5.61</v>
      </c>
      <c r="AT7" s="24">
        <v>3.03</v>
      </c>
      <c r="AU7" s="24" t="s">
        <v>102</v>
      </c>
      <c r="AV7" s="24">
        <v>38.75</v>
      </c>
      <c r="AW7" s="24">
        <v>45.69</v>
      </c>
      <c r="AX7" s="24">
        <v>58.08</v>
      </c>
      <c r="AY7" s="24">
        <v>60.09</v>
      </c>
      <c r="AZ7" s="24" t="s">
        <v>102</v>
      </c>
      <c r="BA7" s="24">
        <v>67.930000000000007</v>
      </c>
      <c r="BB7" s="24">
        <v>68.53</v>
      </c>
      <c r="BC7" s="24">
        <v>69.180000000000007</v>
      </c>
      <c r="BD7" s="24">
        <v>76.319999999999993</v>
      </c>
      <c r="BE7" s="24">
        <v>78.430000000000007</v>
      </c>
      <c r="BF7" s="24" t="s">
        <v>102</v>
      </c>
      <c r="BG7" s="24">
        <v>763.02</v>
      </c>
      <c r="BH7" s="24">
        <v>719.56</v>
      </c>
      <c r="BI7" s="24">
        <v>695.18</v>
      </c>
      <c r="BJ7" s="24">
        <v>737.64</v>
      </c>
      <c r="BK7" s="24" t="s">
        <v>102</v>
      </c>
      <c r="BL7" s="24">
        <v>857.88</v>
      </c>
      <c r="BM7" s="24">
        <v>825.1</v>
      </c>
      <c r="BN7" s="24">
        <v>789.87</v>
      </c>
      <c r="BO7" s="24">
        <v>749.43</v>
      </c>
      <c r="BP7" s="24">
        <v>630.82000000000005</v>
      </c>
      <c r="BQ7" s="24" t="s">
        <v>102</v>
      </c>
      <c r="BR7" s="24">
        <v>100</v>
      </c>
      <c r="BS7" s="24">
        <v>100</v>
      </c>
      <c r="BT7" s="24">
        <v>100</v>
      </c>
      <c r="BU7" s="24">
        <v>100</v>
      </c>
      <c r="BV7" s="24" t="s">
        <v>102</v>
      </c>
      <c r="BW7" s="24">
        <v>94.97</v>
      </c>
      <c r="BX7" s="24">
        <v>97.07</v>
      </c>
      <c r="BY7" s="24">
        <v>98.06</v>
      </c>
      <c r="BZ7" s="24">
        <v>98.46</v>
      </c>
      <c r="CA7" s="24">
        <v>97.81</v>
      </c>
      <c r="CB7" s="24" t="s">
        <v>102</v>
      </c>
      <c r="CC7" s="24">
        <v>181.78</v>
      </c>
      <c r="CD7" s="24">
        <v>182.54</v>
      </c>
      <c r="CE7" s="24">
        <v>184.51</v>
      </c>
      <c r="CF7" s="24">
        <v>184.11</v>
      </c>
      <c r="CG7" s="24" t="s">
        <v>102</v>
      </c>
      <c r="CH7" s="24">
        <v>159.49</v>
      </c>
      <c r="CI7" s="24">
        <v>157.81</v>
      </c>
      <c r="CJ7" s="24">
        <v>157.37</v>
      </c>
      <c r="CK7" s="24">
        <v>157.44999999999999</v>
      </c>
      <c r="CL7" s="24">
        <v>138.75</v>
      </c>
      <c r="CM7" s="24" t="s">
        <v>102</v>
      </c>
      <c r="CN7" s="24">
        <v>91.81</v>
      </c>
      <c r="CO7" s="24">
        <v>87.55</v>
      </c>
      <c r="CP7" s="24">
        <v>78.44</v>
      </c>
      <c r="CQ7" s="24">
        <v>79.61</v>
      </c>
      <c r="CR7" s="24" t="s">
        <v>102</v>
      </c>
      <c r="CS7" s="24">
        <v>65.28</v>
      </c>
      <c r="CT7" s="24">
        <v>64.92</v>
      </c>
      <c r="CU7" s="24">
        <v>64.14</v>
      </c>
      <c r="CV7" s="24">
        <v>63.71</v>
      </c>
      <c r="CW7" s="24">
        <v>58.94</v>
      </c>
      <c r="CX7" s="24" t="s">
        <v>102</v>
      </c>
      <c r="CY7" s="24">
        <v>86.6</v>
      </c>
      <c r="CZ7" s="24">
        <v>86.86</v>
      </c>
      <c r="DA7" s="24">
        <v>87.97</v>
      </c>
      <c r="DB7" s="24">
        <v>87.83</v>
      </c>
      <c r="DC7" s="24" t="s">
        <v>102</v>
      </c>
      <c r="DD7" s="24">
        <v>92.72</v>
      </c>
      <c r="DE7" s="24">
        <v>92.88</v>
      </c>
      <c r="DF7" s="24">
        <v>92.9</v>
      </c>
      <c r="DG7" s="24">
        <v>92.89</v>
      </c>
      <c r="DH7" s="24">
        <v>95.91</v>
      </c>
      <c r="DI7" s="24" t="s">
        <v>102</v>
      </c>
      <c r="DJ7" s="24">
        <v>4.09</v>
      </c>
      <c r="DK7" s="24">
        <v>8.02</v>
      </c>
      <c r="DL7" s="24">
        <v>11.82</v>
      </c>
      <c r="DM7" s="24">
        <v>15.09</v>
      </c>
      <c r="DN7" s="24" t="s">
        <v>102</v>
      </c>
      <c r="DO7" s="24">
        <v>23.79</v>
      </c>
      <c r="DP7" s="24">
        <v>25.66</v>
      </c>
      <c r="DQ7" s="24">
        <v>27.46</v>
      </c>
      <c r="DR7" s="24">
        <v>29.93</v>
      </c>
      <c r="DS7" s="24">
        <v>41.09</v>
      </c>
      <c r="DT7" s="24" t="s">
        <v>102</v>
      </c>
      <c r="DU7" s="24">
        <v>0</v>
      </c>
      <c r="DV7" s="24">
        <v>0.53</v>
      </c>
      <c r="DW7" s="24">
        <v>1.07</v>
      </c>
      <c r="DX7" s="24">
        <v>1.07</v>
      </c>
      <c r="DY7" s="24" t="s">
        <v>102</v>
      </c>
      <c r="DZ7" s="24">
        <v>1.22</v>
      </c>
      <c r="EA7" s="24">
        <v>1.61</v>
      </c>
      <c r="EB7" s="24">
        <v>2.08</v>
      </c>
      <c r="EC7" s="24">
        <v>2.74</v>
      </c>
      <c r="ED7" s="24">
        <v>8.68</v>
      </c>
      <c r="EE7" s="24" t="s">
        <v>102</v>
      </c>
      <c r="EF7" s="24">
        <v>0.02</v>
      </c>
      <c r="EG7" s="24">
        <v>0</v>
      </c>
      <c r="EH7" s="24">
        <v>0</v>
      </c>
      <c r="EI7" s="24">
        <v>0.09</v>
      </c>
      <c r="EJ7" s="24" t="s">
        <v>102</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有紀</cp:lastModifiedBy>
  <cp:lastPrinted>2025-01-28T07:18:29Z</cp:lastPrinted>
  <dcterms:created xsi:type="dcterms:W3CDTF">2025-01-24T06:58:35Z</dcterms:created>
  <dcterms:modified xsi:type="dcterms:W3CDTF">2025-01-29T06:23:34Z</dcterms:modified>
  <cp:category/>
</cp:coreProperties>
</file>