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Sssv01\共有\02財政係\経営比較分析表\R6【経営比較分析表】2023_078891_46_010\"/>
    </mc:Choice>
  </mc:AlternateContent>
  <xr:revisionPtr revIDLastSave="0" documentId="8_{368C71BE-C940-4E12-9210-B20A11E3D863}" xr6:coauthVersionLast="47" xr6:coauthVersionMax="47" xr10:uidLastSave="{00000000-0000-0000-0000-000000000000}"/>
  <workbookProtection workbookAlgorithmName="SHA-512" workbookHashValue="LJSz6xymRIVAD+NFL2iYjlcONep44kbVSLP4Vgs0qYikY/d8FKvLHlOvHKGMy+SaGJMX2xKiccNxqSonrb/KsA==" workbookSaltValue="WE12VnMtV9re5/aLE8l5FA==" workbookSpinCount="100000" lockStructure="1"/>
  <bookViews>
    <workbookView xWindow="-120" yWindow="-120" windowWidth="19440" windowHeight="14880"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M6" i="5"/>
  <c r="AD8" i="4" s="1"/>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H85" i="4"/>
  <c r="BB10" i="4"/>
  <c r="AT10" i="4"/>
  <c r="I10" i="4"/>
  <c r="B10" i="4"/>
  <c r="BB8" i="4"/>
  <c r="AT8" i="4"/>
  <c r="AL8" i="4"/>
  <c r="P8" i="4"/>
  <c r="I8" i="4"/>
  <c r="B6" i="4"/>
</calcChain>
</file>

<file path=xl/sharedStrings.xml><?xml version="1.0" encoding="utf-8"?>
<sst xmlns="http://schemas.openxmlformats.org/spreadsheetml/2006/main" count="231" uniqueCount="114">
  <si>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</si>
  <si>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</si>
  <si>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</si>
  <si>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</si>
  <si>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</si>
  <si>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</si>
  <si>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</si>
  <si>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</si>
  <si>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</si>
  <si>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</si>
  <si>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</si>
  <si>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</si>
  <si>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</si>
  <si>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</si>
  <si>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</si>
  <si>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</si>
  <si>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</si>
  <si>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</si>
  <si>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</si>
  <si>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</si>
  <si>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</si>
  <si>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</si>
  <si>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</si>
  <si>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</si>
  <si>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</si>
  <si>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</si>
  <si>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</si>
  <si>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</si>
  <si>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</si>
  <si>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</si>
  <si>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</si>
  <si>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</si>
  <si>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</si>
  <si>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</si>
  <si>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</si>
  <si>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</si>
  <si>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</si>
  <si>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</si>
  <si>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</si>
  <si>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</si>
  <si>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</si>
  <si>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</si>
  <si>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</si>
  <si>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</si>
  <si>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</si>
  <si>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</si>
  <si>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</si>
  <si>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</si>
  <si>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</si>
  <si>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</si>
  <si>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</si>
  <si>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</si>
  <si>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</si>
  <si>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</si>
  <si>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</si>
  <si>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</si>
  <si>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</si>
  <si>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</si>
  <si>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</si>
  <si>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</si>
  <si>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</si>
  <si>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</si>
  <si>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</si>
  <si>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</si>
  <si>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</si>
  <si>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</si>
  <si>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</si>
  <si>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</si>
  <si>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</si>
  <si>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</si>
  <si>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</si>
  <si>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</si>
  <si>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</si>
  <si>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</si>
  <si>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</si>
  <si>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</si>
  <si>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</si>
  <si>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</si>
  <si>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</si>
  <si>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</si>
  <si>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</si>
  <si>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</si>
  <si>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</si>
  <si>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</si>
  <si>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</si>
  <si>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</si>
  <si>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</si>
  <si>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</si>
  <si>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</si>
  <si>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</si>
  <si>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</si>
  <si>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</si>
  <si>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</si>
  <si>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相馬地方広域水道企業団</t>
  </si>
  <si>
    <t>法適用</t>
  </si>
  <si>
    <t>水道事業</t>
  </si>
  <si>
    <t>末端給水事業</t>
  </si>
  <si>
    <t>A5</t>
  </si>
  <si>
    <t>自治体職員 民間企業出身 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</si>
  <si>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</si>
  <si>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</si>
  <si>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</si>
  <si>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</si>
  <si>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</si>
  <si>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</si>
  <si>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</si>
  <si>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</si>
  <si>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</si>
  <si>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</si>
  <si>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</si>
  <si>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</si>
  <si>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①経年化率の上昇に比例して微増となっているが、現在主要施設更新、老朽管更新事業に取り組んでいる。
②事業計画に基づく老朽管更新事業を推進しているが、より効率的な事業投資を行う必要がある。
③現在進めている老朽管更新事業は市街地が中心であり、更新する延長が短いため、費用に対して更新率は伸びていない。
</t>
    <rPh sb="1" eb="5">
      <t>ケイネンカリツ</t>
    </rPh>
    <rPh sb="6" eb="8">
      <t>ジョウショウ</t>
    </rPh>
    <rPh sb="9" eb="11">
      <t>ヒレイ</t>
    </rPh>
    <rPh sb="13" eb="15">
      <t>ビゾウ</t>
    </rPh>
    <rPh sb="23" eb="25">
      <t>ゲンザイ</t>
    </rPh>
    <rPh sb="25" eb="27">
      <t>シュヨウ</t>
    </rPh>
    <rPh sb="27" eb="29">
      <t>シセツ</t>
    </rPh>
    <rPh sb="29" eb="31">
      <t>コウシン</t>
    </rPh>
    <rPh sb="32" eb="37">
      <t>ロウキュウカンコウシン</t>
    </rPh>
    <rPh sb="37" eb="39">
      <t>ジギョウ</t>
    </rPh>
    <rPh sb="40" eb="41">
      <t>ト</t>
    </rPh>
    <rPh sb="42" eb="43">
      <t>ク</t>
    </rPh>
    <rPh sb="50" eb="54">
      <t>ジギョウケイカク</t>
    </rPh>
    <rPh sb="55" eb="56">
      <t>モト</t>
    </rPh>
    <rPh sb="58" eb="65">
      <t>ロウキュウカンコウシンジギョウ</t>
    </rPh>
    <rPh sb="66" eb="68">
      <t>スイシン</t>
    </rPh>
    <rPh sb="76" eb="79">
      <t>コウリツテキ</t>
    </rPh>
    <rPh sb="80" eb="84">
      <t>ジギョウトウシ</t>
    </rPh>
    <rPh sb="95" eb="98">
      <t>ゲンザイススイッソウジギョウコウリツカハカヒツヨウヘイキンチイカゼンネンケイヒセツゲンコウカデミブッカジョウショウキチョウケイジョウケイヒゾウカケイコウツヅコンゴコウリツカコウセイシチョウヒツシセツセイリトウゴウシセツウンテンコウリツカハカコンゴシセツコウシンジオコナケイカクレイワネンレイワネンジシンゾウカタイサクコウカジョウショウケイコウコンゴ</t>
    </rPh>
    <phoneticPr fontId="4"/>
  </si>
  <si>
    <t>財政状況において、健全運営の指標である経常収支比率、流動比率の状況によると、概ね健全な財政状況にあるといえる。しかし、人口減少と節水による給水収益の低下は顕著であり、経営環境は厳しいものとなっている。　　　　　　　　　　　　　　　　　　　　　一方、事業運営では経年施設の更新事業並びに老朽管更新事業を推進しているが、管路経年化率は上昇しており、管路更新率も平均値に達していない状況にある。また、主要施設耐震化事業などの新たな事業投資も見込まれることから、既存の事業と整合を図り、より効率的かつ実現可能な事業計画に基づき事業を進める必要がある。　　　　　　　　</t>
    <rPh sb="0" eb="4">
      <t>ザイセイジョウキョウ</t>
    </rPh>
    <rPh sb="9" eb="13">
      <t>ケンゼンウンエイ</t>
    </rPh>
    <rPh sb="14" eb="16">
      <t>シヒョウ</t>
    </rPh>
    <rPh sb="26" eb="30">
      <t>リュウドウヒリツ</t>
    </rPh>
    <rPh sb="31" eb="33">
      <t>ジョウキョウ</t>
    </rPh>
    <rPh sb="38" eb="39">
      <t>オオム</t>
    </rPh>
    <rPh sb="40" eb="42">
      <t>ケンゼン</t>
    </rPh>
    <rPh sb="43" eb="47">
      <t>ザイセイジョウキョウ</t>
    </rPh>
    <rPh sb="59" eb="63">
      <t>ジンコウゲンショウ</t>
    </rPh>
    <rPh sb="64" eb="66">
      <t>セッスイ</t>
    </rPh>
    <rPh sb="69" eb="73">
      <t>キュウスイシュウエキ</t>
    </rPh>
    <rPh sb="74" eb="76">
      <t>テイカ</t>
    </rPh>
    <rPh sb="77" eb="79">
      <t>ケンチョ</t>
    </rPh>
    <rPh sb="83" eb="87">
      <t>ケイエイカンキョウ</t>
    </rPh>
    <rPh sb="88" eb="89">
      <t>キビ</t>
    </rPh>
    <rPh sb="130" eb="134">
      <t>ケイネンシセツ</t>
    </rPh>
    <rPh sb="135" eb="139">
      <t>コウシンジギョウ</t>
    </rPh>
    <rPh sb="139" eb="140">
      <t>ナラ</t>
    </rPh>
    <rPh sb="142" eb="149">
      <t>ロウキュウカンコウシンジギョウ</t>
    </rPh>
    <rPh sb="150" eb="152">
      <t>スイシン</t>
    </rPh>
    <rPh sb="165" eb="167">
      <t>ジョウショウ</t>
    </rPh>
    <rPh sb="178" eb="181">
      <t>ヘイキンチ</t>
    </rPh>
    <rPh sb="182" eb="183">
      <t>タッ</t>
    </rPh>
    <rPh sb="188" eb="190">
      <t>ジョウキョウ</t>
    </rPh>
    <rPh sb="197" eb="199">
      <t>シュヨウ</t>
    </rPh>
    <rPh sb="199" eb="201">
      <t>シセツ</t>
    </rPh>
    <rPh sb="201" eb="204">
      <t>タイシンカ</t>
    </rPh>
    <rPh sb="204" eb="206">
      <t>ジギョウ</t>
    </rPh>
    <rPh sb="209" eb="210">
      <t>アラ</t>
    </rPh>
    <rPh sb="217" eb="219">
      <t>ミコ</t>
    </rPh>
    <rPh sb="227" eb="229">
      <t>キゾン</t>
    </rPh>
    <rPh sb="230" eb="232">
      <t>ジギョウ</t>
    </rPh>
    <rPh sb="233" eb="235">
      <t>セイゴウ</t>
    </rPh>
    <rPh sb="236" eb="237">
      <t>ハカ</t>
    </rPh>
    <rPh sb="241" eb="244">
      <t>コウリツテキ</t>
    </rPh>
    <rPh sb="246" eb="250">
      <t>ジツゲンカノウ</t>
    </rPh>
    <rPh sb="251" eb="253">
      <t>ジギョウ</t>
    </rPh>
    <rPh sb="256" eb="257">
      <t>モト</t>
    </rPh>
    <rPh sb="259" eb="261">
      <t>ジギョウ</t>
    </rPh>
    <rPh sb="262" eb="263">
      <t>スス</t>
    </rPh>
    <rPh sb="265" eb="267">
      <t>ヒツヨウ</t>
    </rPh>
    <phoneticPr fontId="4"/>
  </si>
  <si>
    <t>①100％以上を維持しているが、物価上昇による利益圧縮傾向が継続している。今後は更なる経費削減に加え、適切な料金水準の検討も必要。
②累積欠損金は発生していない。
③短期支払い能力は平均値の２倍以上となっており、預金などの現金資産が多い状況にある。当面の使用見込みがない事業資金は債権運用を行う等、改善を図る。
④平成15年度以降起債をしていないが、今後の事業投資に応じ適切に運用する必要がある。
⑤料金回収率は100％以上を維持しているものの、今後は将来の事業投資を見据えた料金水準とすることが求められており、一層の事業効率化を図る必要がある。
⑥平均値以下かつ前年値を下回っており、経費節減効果が出たものと見ているが、物価上昇を基調とする経常経費の増加傾向は続くことから、今後も経営の効率化に務める。
⑦構成市町より引き継いだ施設の休廃止により、施設運転の効率化を図っている。今後は施設更新時に統廃合やダウンサイジングを行い、適切な施設規模となるよう計画する。
⑧令和3年、令和4年地震により無収水量が増加したが、漏水対策の効果により上昇傾向にある。今後も漏水対策と老朽管更新を進めていく。</t>
    <rPh sb="16" eb="18">
      <t>ブッカ</t>
    </rPh>
    <rPh sb="18" eb="20">
      <t>ジョウショウ</t>
    </rPh>
    <rPh sb="23" eb="25">
      <t>リエキ</t>
    </rPh>
    <rPh sb="25" eb="27">
      <t>アッシュク</t>
    </rPh>
    <rPh sb="30" eb="32">
      <t>ケイゾク</t>
    </rPh>
    <rPh sb="37" eb="39">
      <t>コンゴ</t>
    </rPh>
    <rPh sb="48" eb="49">
      <t>クワ</t>
    </rPh>
    <rPh sb="51" eb="53">
      <t>テキセツ</t>
    </rPh>
    <rPh sb="54" eb="58">
      <t>リョウキンスイジュン</t>
    </rPh>
    <rPh sb="59" eb="61">
      <t>ケントウ</t>
    </rPh>
    <rPh sb="62" eb="64">
      <t>ヒツヨウ</t>
    </rPh>
    <rPh sb="83" eb="85">
      <t>タンキ</t>
    </rPh>
    <rPh sb="85" eb="87">
      <t>シハラ</t>
    </rPh>
    <rPh sb="88" eb="90">
      <t>ノウリョク</t>
    </rPh>
    <rPh sb="91" eb="93">
      <t>ヘイキン</t>
    </rPh>
    <rPh sb="93" eb="94">
      <t>チ</t>
    </rPh>
    <rPh sb="96" eb="97">
      <t>バイ</t>
    </rPh>
    <rPh sb="97" eb="99">
      <t>イジョウ</t>
    </rPh>
    <rPh sb="106" eb="108">
      <t>ヨキン</t>
    </rPh>
    <rPh sb="111" eb="115">
      <t>ゲンキンシサン</t>
    </rPh>
    <rPh sb="116" eb="117">
      <t>オオ</t>
    </rPh>
    <rPh sb="118" eb="120">
      <t>ジョウキョウ</t>
    </rPh>
    <rPh sb="124" eb="126">
      <t>トウメン</t>
    </rPh>
    <rPh sb="127" eb="129">
      <t>シヨウ</t>
    </rPh>
    <rPh sb="129" eb="131">
      <t>ミコ</t>
    </rPh>
    <rPh sb="135" eb="139">
      <t>ジギョウシキン</t>
    </rPh>
    <rPh sb="140" eb="142">
      <t>サイケン</t>
    </rPh>
    <rPh sb="147" eb="148">
      <t>トウ</t>
    </rPh>
    <rPh sb="149" eb="151">
      <t>カイゼン</t>
    </rPh>
    <rPh sb="152" eb="153">
      <t>ハカ</t>
    </rPh>
    <rPh sb="175" eb="177">
      <t>コンゴ</t>
    </rPh>
    <rPh sb="178" eb="182">
      <t>ジギョウトウシ</t>
    </rPh>
    <rPh sb="183" eb="184">
      <t>オウ</t>
    </rPh>
    <rPh sb="185" eb="187">
      <t>テキセツ</t>
    </rPh>
    <rPh sb="188" eb="190">
      <t>ウンヨウ</t>
    </rPh>
    <rPh sb="192" eb="194">
      <t>ヒツヨウ</t>
    </rPh>
    <rPh sb="223" eb="225">
      <t>コンゴ</t>
    </rPh>
    <rPh sb="226" eb="228">
      <t>ショウライ</t>
    </rPh>
    <rPh sb="229" eb="233">
      <t>ジギョウトウシ</t>
    </rPh>
    <rPh sb="234" eb="236">
      <t>ミス</t>
    </rPh>
    <rPh sb="238" eb="242">
      <t>リョウキンスイジュン</t>
    </rPh>
    <rPh sb="248" eb="249">
      <t>モト</t>
    </rPh>
    <rPh sb="256" eb="258">
      <t>イッソウ</t>
    </rPh>
    <rPh sb="259" eb="264">
      <t>ジギョウコウリツカ</t>
    </rPh>
    <rPh sb="265" eb="266">
      <t>ハカ</t>
    </rPh>
    <rPh sb="267" eb="269">
      <t>ヒツヨウ</t>
    </rPh>
    <rPh sb="275" eb="280">
      <t>ヘイキンチイカ</t>
    </rPh>
    <rPh sb="282" eb="284">
      <t>ゼンネン</t>
    </rPh>
    <rPh sb="293" eb="297">
      <t>ケイヒセツゲン</t>
    </rPh>
    <rPh sb="297" eb="299">
      <t>コウカ</t>
    </rPh>
    <rPh sb="300" eb="301">
      <t>デ</t>
    </rPh>
    <rPh sb="305" eb="306">
      <t>ミ</t>
    </rPh>
    <rPh sb="311" eb="315">
      <t>ブッカジョウショウ</t>
    </rPh>
    <rPh sb="316" eb="318">
      <t>キチョウ</t>
    </rPh>
    <rPh sb="321" eb="325">
      <t>ケイジョウケイヒ</t>
    </rPh>
    <rPh sb="326" eb="328">
      <t>ゾウカ</t>
    </rPh>
    <rPh sb="328" eb="330">
      <t>ケイコウ</t>
    </rPh>
    <rPh sb="331" eb="332">
      <t>ツヅ</t>
    </rPh>
    <rPh sb="338" eb="340">
      <t>コンゴ</t>
    </rPh>
    <rPh sb="344" eb="347">
      <t>コウリツカ</t>
    </rPh>
    <rPh sb="354" eb="358">
      <t>コウセイシチョウ</t>
    </rPh>
    <rPh sb="360" eb="361">
      <t>ヒ</t>
    </rPh>
    <rPh sb="362" eb="363">
      <t>ツ</t>
    </rPh>
    <rPh sb="365" eb="367">
      <t>シセツ</t>
    </rPh>
    <rPh sb="368" eb="371">
      <t>キュウハイシ</t>
    </rPh>
    <rPh sb="375" eb="379">
      <t>シセツウンテン</t>
    </rPh>
    <rPh sb="380" eb="383">
      <t>コウリツカ</t>
    </rPh>
    <rPh sb="384" eb="385">
      <t>ハカ</t>
    </rPh>
    <rPh sb="390" eb="392">
      <t>コンゴ</t>
    </rPh>
    <rPh sb="393" eb="397">
      <t>シセツコウシン</t>
    </rPh>
    <rPh sb="397" eb="398">
      <t>ジ</t>
    </rPh>
    <rPh sb="412" eb="413">
      <t>オコナ</t>
    </rPh>
    <rPh sb="427" eb="429">
      <t>ケイカク</t>
    </rPh>
    <rPh sb="434" eb="436">
      <t>レイワ</t>
    </rPh>
    <rPh sb="437" eb="438">
      <t>ネン</t>
    </rPh>
    <rPh sb="439" eb="441">
      <t>レイワ</t>
    </rPh>
    <rPh sb="442" eb="443">
      <t>ネン</t>
    </rPh>
    <rPh sb="443" eb="445">
      <t>ジシン</t>
    </rPh>
    <rPh sb="453" eb="455">
      <t>ゾウカ</t>
    </rPh>
    <rPh sb="461" eb="463">
      <t>タイサク</t>
    </rPh>
    <rPh sb="464" eb="466">
      <t>コウカ</t>
    </rPh>
    <rPh sb="469" eb="471">
      <t>ジョウショウ</t>
    </rPh>
    <rPh sb="471" eb="473">
      <t>ケイコウ</t>
    </rPh>
    <rPh sb="477" eb="479">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</si>
</sst>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0.68</c:v>
                </c:pt>
                <c:pt idx="1">
                  <c:v>0.34</c:v>
                </c:pt>
                <c:pt idx="2">
                  <c:v>0.8</c:v>
                </c:pt>
                <c:pt idx="3">
                  <c:v>0.28000000000000003</c:v>
                </c:pt>
                <c:pt idx="4">
                  <c:v>0.3</c:v>
                </c:pt>
              </c:numCache>
            </c:numRef>
          </c:val>
          <c:extLst>
            <c:ext xmlns:c16="http://schemas.microsoft.com/office/drawing/2014/chart" uri="{C3380CC4-5D6E-409C-BE32-E72D297353CC}">
              <c16:uniqueId val="{00000000-4875-48D8-902F-0AB8A885429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0.52</c:v>
                </c:pt>
                <c:pt idx="3">
                  <c:v>0.48</c:v>
                </c:pt>
                <c:pt idx="4">
                  <c:v>0.48</c:v>
                </c:pt>
              </c:numCache>
            </c:numRef>
          </c:val>
          <c:smooth val="0"/>
          <c:extLst>
            <c:ext xmlns:c16="http://schemas.microsoft.com/office/drawing/2014/chart" uri="{C3380CC4-5D6E-409C-BE32-E72D297353CC}">
              <c16:uniqueId val="{00000001-4875-48D8-902F-0AB8A885429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47.91</c:v>
                </c:pt>
                <c:pt idx="1">
                  <c:v>53.25</c:v>
                </c:pt>
                <c:pt idx="2">
                  <c:v>55.29</c:v>
                </c:pt>
                <c:pt idx="3">
                  <c:v>54.31</c:v>
                </c:pt>
                <c:pt idx="4">
                  <c:v>52.33</c:v>
                </c:pt>
              </c:numCache>
            </c:numRef>
          </c:val>
          <c:extLst>
            <c:ext xmlns:c16="http://schemas.microsoft.com/office/drawing/2014/chart" uri="{C3380CC4-5D6E-409C-BE32-E72D297353CC}">
              <c16:uniqueId val="{00000000-414B-4F15-B7EA-312B061E65E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60.34</c:v>
                </c:pt>
                <c:pt idx="3">
                  <c:v>59.54</c:v>
                </c:pt>
                <c:pt idx="4">
                  <c:v>59.26</c:v>
                </c:pt>
              </c:numCache>
            </c:numRef>
          </c:val>
          <c:smooth val="0"/>
          <c:extLst>
            <c:ext xmlns:c16="http://schemas.microsoft.com/office/drawing/2014/chart" uri="{C3380CC4-5D6E-409C-BE32-E72D297353CC}">
              <c16:uniqueId val="{00000001-414B-4F15-B7EA-312B061E65E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83.35</c:v>
                </c:pt>
                <c:pt idx="1">
                  <c:v>82.43</c:v>
                </c:pt>
                <c:pt idx="2">
                  <c:v>81.069999999999993</c:v>
                </c:pt>
                <c:pt idx="3">
                  <c:v>81.09</c:v>
                </c:pt>
                <c:pt idx="4">
                  <c:v>82.36</c:v>
                </c:pt>
              </c:numCache>
            </c:numRef>
          </c:val>
          <c:extLst>
            <c:ext xmlns:c16="http://schemas.microsoft.com/office/drawing/2014/chart" uri="{C3380CC4-5D6E-409C-BE32-E72D297353CC}">
              <c16:uniqueId val="{00000000-14F3-41C8-A04D-019CD93D0CF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84.19</c:v>
                </c:pt>
                <c:pt idx="3">
                  <c:v>83.93</c:v>
                </c:pt>
                <c:pt idx="4">
                  <c:v>83.84</c:v>
                </c:pt>
              </c:numCache>
            </c:numRef>
          </c:val>
          <c:smooth val="0"/>
          <c:extLst>
            <c:ext xmlns:c16="http://schemas.microsoft.com/office/drawing/2014/chart" uri="{C3380CC4-5D6E-409C-BE32-E72D297353CC}">
              <c16:uniqueId val="{00000001-14F3-41C8-A04D-019CD93D0CF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120.58</c:v>
                </c:pt>
                <c:pt idx="1">
                  <c:v>120.05</c:v>
                </c:pt>
                <c:pt idx="2">
                  <c:v>114.56</c:v>
                </c:pt>
                <c:pt idx="3">
                  <c:v>110.51</c:v>
                </c:pt>
                <c:pt idx="4">
                  <c:v>110.6</c:v>
                </c:pt>
              </c:numCache>
            </c:numRef>
          </c:val>
          <c:extLst>
            <c:ext xmlns:c16="http://schemas.microsoft.com/office/drawing/2014/chart" uri="{C3380CC4-5D6E-409C-BE32-E72D297353CC}">
              <c16:uniqueId val="{00000000-949E-43F1-A6B1-5CD2EFE9033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109.23</c:v>
                </c:pt>
                <c:pt idx="3">
                  <c:v>108.04</c:v>
                </c:pt>
                <c:pt idx="4">
                  <c:v>107.49</c:v>
                </c:pt>
              </c:numCache>
            </c:numRef>
          </c:val>
          <c:smooth val="0"/>
          <c:extLst>
            <c:ext xmlns:c16="http://schemas.microsoft.com/office/drawing/2014/chart" uri="{C3380CC4-5D6E-409C-BE32-E72D297353CC}">
              <c16:uniqueId val="{00000001-949E-43F1-A6B1-5CD2EFE9033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55.98</c:v>
                </c:pt>
                <c:pt idx="1">
                  <c:v>57.29</c:v>
                </c:pt>
                <c:pt idx="2">
                  <c:v>56.65</c:v>
                </c:pt>
                <c:pt idx="3">
                  <c:v>58.08</c:v>
                </c:pt>
                <c:pt idx="4">
                  <c:v>58.73</c:v>
                </c:pt>
              </c:numCache>
            </c:numRef>
          </c:val>
          <c:extLst>
            <c:ext xmlns:c16="http://schemas.microsoft.com/office/drawing/2014/chart" uri="{C3380CC4-5D6E-409C-BE32-E72D297353CC}">
              <c16:uniqueId val="{00000000-5721-4B2F-9CCF-7C75C514B8F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49.96</c:v>
                </c:pt>
                <c:pt idx="3">
                  <c:v>50.82</c:v>
                </c:pt>
                <c:pt idx="4">
                  <c:v>51.82</c:v>
                </c:pt>
              </c:numCache>
            </c:numRef>
          </c:val>
          <c:smooth val="0"/>
          <c:extLst>
            <c:ext xmlns:c16="http://schemas.microsoft.com/office/drawing/2014/chart" uri="{C3380CC4-5D6E-409C-BE32-E72D297353CC}">
              <c16:uniqueId val="{00000001-5721-4B2F-9CCF-7C75C514B8F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7.68</c:v>
                </c:pt>
                <c:pt idx="1">
                  <c:v>12.73</c:v>
                </c:pt>
                <c:pt idx="2">
                  <c:v>14.92</c:v>
                </c:pt>
                <c:pt idx="3">
                  <c:v>27.74</c:v>
                </c:pt>
                <c:pt idx="4">
                  <c:v>29.08</c:v>
                </c:pt>
              </c:numCache>
            </c:numRef>
          </c:val>
          <c:extLst>
            <c:ext xmlns:c16="http://schemas.microsoft.com/office/drawing/2014/chart" uri="{C3380CC4-5D6E-409C-BE32-E72D297353CC}">
              <c16:uniqueId val="{00000000-5316-4294-A603-60DEA185080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19.32</c:v>
                </c:pt>
                <c:pt idx="3">
                  <c:v>21.16</c:v>
                </c:pt>
                <c:pt idx="4">
                  <c:v>22.72</c:v>
                </c:pt>
              </c:numCache>
            </c:numRef>
          </c:val>
          <c:smooth val="0"/>
          <c:extLst>
            <c:ext xmlns:c16="http://schemas.microsoft.com/office/drawing/2014/chart" uri="{C3380CC4-5D6E-409C-BE32-E72D297353CC}">
              <c16:uniqueId val="{00000001-5316-4294-A603-60DEA185080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76-4900-A009-490891C0035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4.6900000000000004</c:v>
                </c:pt>
                <c:pt idx="3">
                  <c:v>4.72</c:v>
                </c:pt>
                <c:pt idx="4">
                  <c:v>5.76</c:v>
                </c:pt>
              </c:numCache>
            </c:numRef>
          </c:val>
          <c:smooth val="0"/>
          <c:extLst>
            <c:ext xmlns:c16="http://schemas.microsoft.com/office/drawing/2014/chart" uri="{C3380CC4-5D6E-409C-BE32-E72D297353CC}">
              <c16:uniqueId val="{00000001-A976-4900-A009-490891C0035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657.87</c:v>
                </c:pt>
                <c:pt idx="1">
                  <c:v>734.82</c:v>
                </c:pt>
                <c:pt idx="2">
                  <c:v>708.82</c:v>
                </c:pt>
                <c:pt idx="3">
                  <c:v>750.17</c:v>
                </c:pt>
                <c:pt idx="4">
                  <c:v>852.68</c:v>
                </c:pt>
              </c:numCache>
            </c:numRef>
          </c:val>
          <c:extLst>
            <c:ext xmlns:c16="http://schemas.microsoft.com/office/drawing/2014/chart" uri="{C3380CC4-5D6E-409C-BE32-E72D297353CC}">
              <c16:uniqueId val="{00000000-A319-46FA-947F-D1A1F4111F0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338.02</c:v>
                </c:pt>
                <c:pt idx="3">
                  <c:v>345.94</c:v>
                </c:pt>
                <c:pt idx="4">
                  <c:v>329.7</c:v>
                </c:pt>
              </c:numCache>
            </c:numRef>
          </c:val>
          <c:smooth val="0"/>
          <c:extLst>
            <c:ext xmlns:c16="http://schemas.microsoft.com/office/drawing/2014/chart" uri="{C3380CC4-5D6E-409C-BE32-E72D297353CC}">
              <c16:uniqueId val="{00000001-A319-46FA-947F-D1A1F4111F0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188.73</c:v>
                </c:pt>
                <c:pt idx="1">
                  <c:v>156.13</c:v>
                </c:pt>
                <c:pt idx="2">
                  <c:v>133.62</c:v>
                </c:pt>
                <c:pt idx="3">
                  <c:v>109.19</c:v>
                </c:pt>
                <c:pt idx="4">
                  <c:v>83.81</c:v>
                </c:pt>
              </c:numCache>
            </c:numRef>
          </c:val>
          <c:extLst>
            <c:ext xmlns:c16="http://schemas.microsoft.com/office/drawing/2014/chart" uri="{C3380CC4-5D6E-409C-BE32-E72D297353CC}">
              <c16:uniqueId val="{00000000-8919-49D5-8ED3-AD6D9D9D87C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379.91</c:v>
                </c:pt>
                <c:pt idx="3">
                  <c:v>386.61</c:v>
                </c:pt>
                <c:pt idx="4">
                  <c:v>381.56</c:v>
                </c:pt>
              </c:numCache>
            </c:numRef>
          </c:val>
          <c:smooth val="0"/>
          <c:extLst>
            <c:ext xmlns:c16="http://schemas.microsoft.com/office/drawing/2014/chart" uri="{C3380CC4-5D6E-409C-BE32-E72D297353CC}">
              <c16:uniqueId val="{00000001-8919-49D5-8ED3-AD6D9D9D87C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114.15</c:v>
                </c:pt>
                <c:pt idx="1">
                  <c:v>115.89</c:v>
                </c:pt>
                <c:pt idx="2">
                  <c:v>110.95</c:v>
                </c:pt>
                <c:pt idx="3">
                  <c:v>103.63</c:v>
                </c:pt>
                <c:pt idx="4">
                  <c:v>104.4</c:v>
                </c:pt>
              </c:numCache>
            </c:numRef>
          </c:val>
          <c:extLst>
            <c:ext xmlns:c16="http://schemas.microsoft.com/office/drawing/2014/chart" uri="{C3380CC4-5D6E-409C-BE32-E72D297353CC}">
              <c16:uniqueId val="{00000000-F79A-4F1A-BE19-68BF7A54F9B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98.3</c:v>
                </c:pt>
                <c:pt idx="3">
                  <c:v>93.82</c:v>
                </c:pt>
                <c:pt idx="4">
                  <c:v>95.04</c:v>
                </c:pt>
              </c:numCache>
            </c:numRef>
          </c:val>
          <c:smooth val="0"/>
          <c:extLst>
            <c:ext xmlns:c16="http://schemas.microsoft.com/office/drawing/2014/chart" uri="{C3380CC4-5D6E-409C-BE32-E72D297353CC}">
              <c16:uniqueId val="{00000001-F79A-4F1A-BE19-68BF7A54F9B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158.31</c:v>
                </c:pt>
                <c:pt idx="1">
                  <c:v>158.38</c:v>
                </c:pt>
                <c:pt idx="2">
                  <c:v>164.73</c:v>
                </c:pt>
                <c:pt idx="3">
                  <c:v>177.02</c:v>
                </c:pt>
                <c:pt idx="4">
                  <c:v>176.09</c:v>
                </c:pt>
              </c:numCache>
            </c:numRef>
          </c:val>
          <c:extLst>
            <c:ext xmlns:c16="http://schemas.microsoft.com/office/drawing/2014/chart" uri="{C3380CC4-5D6E-409C-BE32-E72D297353CC}">
              <c16:uniqueId val="{00000000-2FD2-4B41-99A9-C2B0B46E098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173.7</c:v>
                </c:pt>
                <c:pt idx="3">
                  <c:v>178.94</c:v>
                </c:pt>
                <c:pt idx="4">
                  <c:v>180.19</c:v>
                </c:pt>
              </c:numCache>
            </c:numRef>
          </c:val>
          <c:smooth val="0"/>
          <c:extLst>
            <c:ext xmlns:c16="http://schemas.microsoft.com/office/drawing/2014/chart" uri="{C3380CC4-5D6E-409C-BE32-E72D297353CC}">
              <c16:uniqueId val="{00000001-2FD2-4B41-99A9-C2B0B46E098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1" zoomScale="85" zoomScaleNormal="85" workbookViewId="0">
      <selection activeCell="BF87" sqref="BF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福島県　相馬地方広域水道企業団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自治体職員 民間企業出身 その他</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94.51</v>
      </c>
      <c r="J10" s="37"/>
      <c r="K10" s="37"/>
      <c r="L10" s="37"/>
      <c r="M10" s="37"/>
      <c r="N10" s="37"/>
      <c r="O10" s="64"/>
      <c r="P10" s="54">
        <f>データ!$P$6</f>
        <v>97.78</v>
      </c>
      <c r="Q10" s="54"/>
      <c r="R10" s="54"/>
      <c r="S10" s="54"/>
      <c r="T10" s="54"/>
      <c r="U10" s="54"/>
      <c r="V10" s="54"/>
      <c r="W10" s="65">
        <f>データ!$Q$6</f>
        <v>3344</v>
      </c>
      <c r="X10" s="65"/>
      <c r="Y10" s="65"/>
      <c r="Z10" s="65"/>
      <c r="AA10" s="65"/>
      <c r="AB10" s="65"/>
      <c r="AC10" s="65"/>
      <c r="AD10" s="2"/>
      <c r="AE10" s="2"/>
      <c r="AF10" s="2"/>
      <c r="AG10" s="2"/>
      <c r="AH10" s="2"/>
      <c r="AI10" s="2"/>
      <c r="AJ10" s="2"/>
      <c r="AK10" s="2"/>
      <c r="AL10" s="65">
        <f>データ!$U$6</f>
        <v>48639</v>
      </c>
      <c r="AM10" s="65"/>
      <c r="AN10" s="65"/>
      <c r="AO10" s="65"/>
      <c r="AP10" s="65"/>
      <c r="AQ10" s="65"/>
      <c r="AR10" s="65"/>
      <c r="AS10" s="65"/>
      <c r="AT10" s="36">
        <f>データ!$V$6</f>
        <v>204.14</v>
      </c>
      <c r="AU10" s="37"/>
      <c r="AV10" s="37"/>
      <c r="AW10" s="37"/>
      <c r="AX10" s="37"/>
      <c r="AY10" s="37"/>
      <c r="AZ10" s="37"/>
      <c r="BA10" s="37"/>
      <c r="BB10" s="54">
        <f>データ!$W$6</f>
        <v>238.26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X4SHGZ1ANZEOqkHyNS1R0Fp6GsDYz1QmhAa8b9pVziGS78lEytaVY6vb8VfzbkV7xENsde702ncp6J1vPI1iBg==" saltValue="SE8Rwbr+VV6ZzuzxYDlp8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78891</v>
      </c>
      <c r="D6" s="20">
        <f t="shared" si="3"/>
        <v>46</v>
      </c>
      <c r="E6" s="20">
        <f t="shared" si="3"/>
        <v>1</v>
      </c>
      <c r="F6" s="20">
        <f t="shared" si="3"/>
        <v>0</v>
      </c>
      <c r="G6" s="20">
        <f t="shared" si="3"/>
        <v>1</v>
      </c>
      <c r="H6" s="20" t="str">
        <f t="shared" si="3"/>
        <v>福島県　相馬地方広域水道企業団</v>
      </c>
      <c r="I6" s="20" t="str">
        <f t="shared" si="3"/>
        <v>法適用</v>
      </c>
      <c r="J6" s="20" t="str">
        <f t="shared" si="3"/>
        <v>水道事業</v>
      </c>
      <c r="K6" s="20" t="str">
        <f t="shared" si="3"/>
        <v>末端給水事業</v>
      </c>
      <c r="L6" s="20" t="str">
        <f t="shared" si="3"/>
        <v>A5</v>
      </c>
      <c r="M6" s="20" t="str">
        <f t="shared" si="3"/>
        <v>自治体職員 民間企業出身 その他</v>
      </c>
      <c r="N6" s="21" t="str">
        <f t="shared" si="3"/>
        <v>-</v>
      </c>
      <c r="O6" s="21">
        <f t="shared" si="3"/>
        <v>94.51</v>
      </c>
      <c r="P6" s="21">
        <f t="shared" si="3"/>
        <v>97.78</v>
      </c>
      <c r="Q6" s="21">
        <f t="shared" si="3"/>
        <v>3344</v>
      </c>
      <c r="R6" s="21" t="str">
        <f t="shared" si="3"/>
        <v>-</v>
      </c>
      <c r="S6" s="21" t="str">
        <f t="shared" si="3"/>
        <v>-</v>
      </c>
      <c r="T6" s="21" t="str">
        <f t="shared" si="3"/>
        <v>-</v>
      </c>
      <c r="U6" s="21">
        <f t="shared" si="3"/>
        <v>48639</v>
      </c>
      <c r="V6" s="21">
        <f t="shared" si="3"/>
        <v>204.14</v>
      </c>
      <c r="W6" s="21">
        <f t="shared" si="3"/>
        <v>238.26</v>
      </c>
      <c r="X6" s="22">
        <f>IF(X7="",NA(),X7)</f>
        <v>120.58</v>
      </c>
      <c r="Y6" s="22">
        <f t="shared" ref="Y6:AG6" si="4">IF(Y7="",NA(),Y7)</f>
        <v>120.05</v>
      </c>
      <c r="Z6" s="22">
        <f t="shared" si="4"/>
        <v>114.56</v>
      </c>
      <c r="AA6" s="22">
        <f t="shared" si="4"/>
        <v>110.51</v>
      </c>
      <c r="AB6" s="22">
        <f t="shared" si="4"/>
        <v>110.6</v>
      </c>
      <c r="AC6" s="22">
        <f t="shared" si="4"/>
        <v>111.17</v>
      </c>
      <c r="AD6" s="22">
        <f t="shared" si="4"/>
        <v>110.91</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4.6900000000000004</v>
      </c>
      <c r="AQ6" s="22">
        <f t="shared" si="5"/>
        <v>4.72</v>
      </c>
      <c r="AR6" s="22">
        <f t="shared" si="5"/>
        <v>5.76</v>
      </c>
      <c r="AS6" s="21" t="str">
        <f>IF(AS7="","",IF(AS7="-","【-】","【"&amp;SUBSTITUTE(TEXT(AS7,"#,##0.00"),"-","△")&amp;"】"))</f>
        <v>【1.50】</v>
      </c>
      <c r="AT6" s="22">
        <f>IF(AT7="",NA(),AT7)</f>
        <v>657.87</v>
      </c>
      <c r="AU6" s="22">
        <f t="shared" ref="AU6:BC6" si="6">IF(AU7="",NA(),AU7)</f>
        <v>734.82</v>
      </c>
      <c r="AV6" s="22">
        <f t="shared" si="6"/>
        <v>708.82</v>
      </c>
      <c r="AW6" s="22">
        <f t="shared" si="6"/>
        <v>750.17</v>
      </c>
      <c r="AX6" s="22">
        <f t="shared" si="6"/>
        <v>852.68</v>
      </c>
      <c r="AY6" s="22">
        <f t="shared" si="6"/>
        <v>360.86</v>
      </c>
      <c r="AZ6" s="22">
        <f t="shared" si="6"/>
        <v>350.79</v>
      </c>
      <c r="BA6" s="22">
        <f t="shared" si="6"/>
        <v>338.02</v>
      </c>
      <c r="BB6" s="22">
        <f t="shared" si="6"/>
        <v>345.94</v>
      </c>
      <c r="BC6" s="22">
        <f t="shared" si="6"/>
        <v>329.7</v>
      </c>
      <c r="BD6" s="21" t="str">
        <f>IF(BD7="","",IF(BD7="-","【-】","【"&amp;SUBSTITUTE(TEXT(BD7,"#,##0.00"),"-","△")&amp;"】"))</f>
        <v>【243.36】</v>
      </c>
      <c r="BE6" s="22">
        <f>IF(BE7="",NA(),BE7)</f>
        <v>188.73</v>
      </c>
      <c r="BF6" s="22">
        <f t="shared" ref="BF6:BN6" si="7">IF(BF7="",NA(),BF7)</f>
        <v>156.13</v>
      </c>
      <c r="BG6" s="22">
        <f t="shared" si="7"/>
        <v>133.62</v>
      </c>
      <c r="BH6" s="22">
        <f t="shared" si="7"/>
        <v>109.19</v>
      </c>
      <c r="BI6" s="22">
        <f t="shared" si="7"/>
        <v>83.81</v>
      </c>
      <c r="BJ6" s="22">
        <f t="shared" si="7"/>
        <v>309.27999999999997</v>
      </c>
      <c r="BK6" s="22">
        <f t="shared" si="7"/>
        <v>322.92</v>
      </c>
      <c r="BL6" s="22">
        <f t="shared" si="7"/>
        <v>379.91</v>
      </c>
      <c r="BM6" s="22">
        <f t="shared" si="7"/>
        <v>386.61</v>
      </c>
      <c r="BN6" s="22">
        <f t="shared" si="7"/>
        <v>381.56</v>
      </c>
      <c r="BO6" s="21" t="str">
        <f>IF(BO7="","",IF(BO7="-","【-】","【"&amp;SUBSTITUTE(TEXT(BO7,"#,##0.00"),"-","△")&amp;"】"))</f>
        <v>【265.93】</v>
      </c>
      <c r="BP6" s="22">
        <f>IF(BP7="",NA(),BP7)</f>
        <v>114.15</v>
      </c>
      <c r="BQ6" s="22">
        <f t="shared" ref="BQ6:BY6" si="8">IF(BQ7="",NA(),BQ7)</f>
        <v>115.89</v>
      </c>
      <c r="BR6" s="22">
        <f t="shared" si="8"/>
        <v>110.95</v>
      </c>
      <c r="BS6" s="22">
        <f t="shared" si="8"/>
        <v>103.63</v>
      </c>
      <c r="BT6" s="22">
        <f t="shared" si="8"/>
        <v>104.4</v>
      </c>
      <c r="BU6" s="22">
        <f t="shared" si="8"/>
        <v>103.32</v>
      </c>
      <c r="BV6" s="22">
        <f t="shared" si="8"/>
        <v>100.85</v>
      </c>
      <c r="BW6" s="22">
        <f t="shared" si="8"/>
        <v>98.3</v>
      </c>
      <c r="BX6" s="22">
        <f t="shared" si="8"/>
        <v>93.82</v>
      </c>
      <c r="BY6" s="22">
        <f t="shared" si="8"/>
        <v>95.04</v>
      </c>
      <c r="BZ6" s="21" t="str">
        <f>IF(BZ7="","",IF(BZ7="-","【-】","【"&amp;SUBSTITUTE(TEXT(BZ7,"#,##0.00"),"-","△")&amp;"】"))</f>
        <v>【97.82】</v>
      </c>
      <c r="CA6" s="22">
        <f>IF(CA7="",NA(),CA7)</f>
        <v>158.31</v>
      </c>
      <c r="CB6" s="22">
        <f t="shared" ref="CB6:CJ6" si="9">IF(CB7="",NA(),CB7)</f>
        <v>158.38</v>
      </c>
      <c r="CC6" s="22">
        <f t="shared" si="9"/>
        <v>164.73</v>
      </c>
      <c r="CD6" s="22">
        <f t="shared" si="9"/>
        <v>177.02</v>
      </c>
      <c r="CE6" s="22">
        <f t="shared" si="9"/>
        <v>176.09</v>
      </c>
      <c r="CF6" s="22">
        <f t="shared" si="9"/>
        <v>168.56</v>
      </c>
      <c r="CG6" s="22">
        <f t="shared" si="9"/>
        <v>167.1</v>
      </c>
      <c r="CH6" s="22">
        <f t="shared" si="9"/>
        <v>173.7</v>
      </c>
      <c r="CI6" s="22">
        <f t="shared" si="9"/>
        <v>178.94</v>
      </c>
      <c r="CJ6" s="22">
        <f t="shared" si="9"/>
        <v>180.19</v>
      </c>
      <c r="CK6" s="21" t="str">
        <f>IF(CK7="","",IF(CK7="-","【-】","【"&amp;SUBSTITUTE(TEXT(CK7,"#,##0.00"),"-","△")&amp;"】"))</f>
        <v>【177.56】</v>
      </c>
      <c r="CL6" s="22">
        <f>IF(CL7="",NA(),CL7)</f>
        <v>47.91</v>
      </c>
      <c r="CM6" s="22">
        <f t="shared" ref="CM6:CU6" si="10">IF(CM7="",NA(),CM7)</f>
        <v>53.25</v>
      </c>
      <c r="CN6" s="22">
        <f t="shared" si="10"/>
        <v>55.29</v>
      </c>
      <c r="CO6" s="22">
        <f t="shared" si="10"/>
        <v>54.31</v>
      </c>
      <c r="CP6" s="22">
        <f t="shared" si="10"/>
        <v>52.33</v>
      </c>
      <c r="CQ6" s="22">
        <f t="shared" si="10"/>
        <v>59.51</v>
      </c>
      <c r="CR6" s="22">
        <f t="shared" si="10"/>
        <v>59.91</v>
      </c>
      <c r="CS6" s="22">
        <f t="shared" si="10"/>
        <v>60.34</v>
      </c>
      <c r="CT6" s="22">
        <f t="shared" si="10"/>
        <v>59.54</v>
      </c>
      <c r="CU6" s="22">
        <f t="shared" si="10"/>
        <v>59.26</v>
      </c>
      <c r="CV6" s="21" t="str">
        <f>IF(CV7="","",IF(CV7="-","【-】","【"&amp;SUBSTITUTE(TEXT(CV7,"#,##0.00"),"-","△")&amp;"】"))</f>
        <v>【59.81】</v>
      </c>
      <c r="CW6" s="22">
        <f>IF(CW7="",NA(),CW7)</f>
        <v>83.35</v>
      </c>
      <c r="CX6" s="22">
        <f t="shared" ref="CX6:DF6" si="11">IF(CX7="",NA(),CX7)</f>
        <v>82.43</v>
      </c>
      <c r="CY6" s="22">
        <f t="shared" si="11"/>
        <v>81.069999999999993</v>
      </c>
      <c r="CZ6" s="22">
        <f t="shared" si="11"/>
        <v>81.09</v>
      </c>
      <c r="DA6" s="22">
        <f t="shared" si="11"/>
        <v>82.36</v>
      </c>
      <c r="DB6" s="22">
        <f t="shared" si="11"/>
        <v>87.08</v>
      </c>
      <c r="DC6" s="22">
        <f t="shared" si="11"/>
        <v>87.26</v>
      </c>
      <c r="DD6" s="22">
        <f t="shared" si="11"/>
        <v>84.19</v>
      </c>
      <c r="DE6" s="22">
        <f t="shared" si="11"/>
        <v>83.93</v>
      </c>
      <c r="DF6" s="22">
        <f t="shared" si="11"/>
        <v>83.84</v>
      </c>
      <c r="DG6" s="21" t="str">
        <f>IF(DG7="","",IF(DG7="-","【-】","【"&amp;SUBSTITUTE(TEXT(DG7,"#,##0.00"),"-","△")&amp;"】"))</f>
        <v>【89.42】</v>
      </c>
      <c r="DH6" s="22">
        <f>IF(DH7="",NA(),DH7)</f>
        <v>55.98</v>
      </c>
      <c r="DI6" s="22">
        <f t="shared" ref="DI6:DQ6" si="12">IF(DI7="",NA(),DI7)</f>
        <v>57.29</v>
      </c>
      <c r="DJ6" s="22">
        <f t="shared" si="12"/>
        <v>56.65</v>
      </c>
      <c r="DK6" s="22">
        <f t="shared" si="12"/>
        <v>58.08</v>
      </c>
      <c r="DL6" s="22">
        <f t="shared" si="12"/>
        <v>58.73</v>
      </c>
      <c r="DM6" s="22">
        <f t="shared" si="12"/>
        <v>48.55</v>
      </c>
      <c r="DN6" s="22">
        <f t="shared" si="12"/>
        <v>49.2</v>
      </c>
      <c r="DO6" s="22">
        <f t="shared" si="12"/>
        <v>49.96</v>
      </c>
      <c r="DP6" s="22">
        <f t="shared" si="12"/>
        <v>50.82</v>
      </c>
      <c r="DQ6" s="22">
        <f t="shared" si="12"/>
        <v>51.82</v>
      </c>
      <c r="DR6" s="21" t="str">
        <f>IF(DR7="","",IF(DR7="-","【-】","【"&amp;SUBSTITUTE(TEXT(DR7,"#,##0.00"),"-","△")&amp;"】"))</f>
        <v>【52.02】</v>
      </c>
      <c r="DS6" s="22">
        <f>IF(DS7="",NA(),DS7)</f>
        <v>7.68</v>
      </c>
      <c r="DT6" s="22">
        <f t="shared" ref="DT6:EB6" si="13">IF(DT7="",NA(),DT7)</f>
        <v>12.73</v>
      </c>
      <c r="DU6" s="22">
        <f t="shared" si="13"/>
        <v>14.92</v>
      </c>
      <c r="DV6" s="22">
        <f t="shared" si="13"/>
        <v>27.74</v>
      </c>
      <c r="DW6" s="22">
        <f t="shared" si="13"/>
        <v>29.08</v>
      </c>
      <c r="DX6" s="22">
        <f t="shared" si="13"/>
        <v>17.11</v>
      </c>
      <c r="DY6" s="22">
        <f t="shared" si="13"/>
        <v>18.329999999999998</v>
      </c>
      <c r="DZ6" s="22">
        <f t="shared" si="13"/>
        <v>19.32</v>
      </c>
      <c r="EA6" s="22">
        <f t="shared" si="13"/>
        <v>21.16</v>
      </c>
      <c r="EB6" s="22">
        <f t="shared" si="13"/>
        <v>22.72</v>
      </c>
      <c r="EC6" s="21" t="str">
        <f>IF(EC7="","",IF(EC7="-","【-】","【"&amp;SUBSTITUTE(TEXT(EC7,"#,##0.00"),"-","△")&amp;"】"))</f>
        <v>【25.37】</v>
      </c>
      <c r="ED6" s="22">
        <f>IF(ED7="",NA(),ED7)</f>
        <v>0.68</v>
      </c>
      <c r="EE6" s="22">
        <f t="shared" ref="EE6:EM6" si="14">IF(EE7="",NA(),EE7)</f>
        <v>0.34</v>
      </c>
      <c r="EF6" s="22">
        <f t="shared" si="14"/>
        <v>0.8</v>
      </c>
      <c r="EG6" s="22">
        <f t="shared" si="14"/>
        <v>0.28000000000000003</v>
      </c>
      <c r="EH6" s="22">
        <f t="shared" si="14"/>
        <v>0.3</v>
      </c>
      <c r="EI6" s="22">
        <f t="shared" si="14"/>
        <v>0.63</v>
      </c>
      <c r="EJ6" s="22">
        <f t="shared" si="14"/>
        <v>0.6</v>
      </c>
      <c r="EK6" s="22">
        <f t="shared" si="14"/>
        <v>0.52</v>
      </c>
      <c r="EL6" s="22">
        <f t="shared" si="14"/>
        <v>0.48</v>
      </c>
      <c r="EM6" s="22">
        <f t="shared" si="14"/>
        <v>0.48</v>
      </c>
      <c r="EN6" s="21" t="str">
        <f>IF(EN7="","",IF(EN7="-","【-】","【"&amp;SUBSTITUTE(TEXT(EN7,"#,##0.00"),"-","△")&amp;"】"))</f>
        <v>【0.62】</v>
      </c>
    </row>
    <row r="7" spans="1:144" s="23" customFormat="1" x14ac:dyDescent="0.15">
      <c r="A7" s="15"/>
      <c r="B7" s="24">
        <v>2023</v>
      </c>
      <c r="C7" s="24">
        <v>78891</v>
      </c>
      <c r="D7" s="24">
        <v>46</v>
      </c>
      <c r="E7" s="24">
        <v>1</v>
      </c>
      <c r="F7" s="24">
        <v>0</v>
      </c>
      <c r="G7" s="24">
        <v>1</v>
      </c>
      <c r="H7" s="24" t="s">
        <v>93</v>
      </c>
      <c r="I7" s="24" t="s">
        <v>94</v>
      </c>
      <c r="J7" s="24" t="s">
        <v>95</v>
      </c>
      <c r="K7" s="24" t="s">
        <v>96</v>
      </c>
      <c r="L7" s="24" t="s">
        <v>97</v>
      </c>
      <c r="M7" s="24" t="s">
        <v>98</v>
      </c>
      <c r="N7" s="25" t="s">
        <v>99</v>
      </c>
      <c r="O7" s="25">
        <v>94.51</v>
      </c>
      <c r="P7" s="25">
        <v>97.78</v>
      </c>
      <c r="Q7" s="25">
        <v>3344</v>
      </c>
      <c r="R7" s="25" t="s">
        <v>99</v>
      </c>
      <c r="S7" s="25" t="s">
        <v>99</v>
      </c>
      <c r="T7" s="25" t="s">
        <v>99</v>
      </c>
      <c r="U7" s="25">
        <v>48639</v>
      </c>
      <c r="V7" s="25">
        <v>204.14</v>
      </c>
      <c r="W7" s="25">
        <v>238.26</v>
      </c>
      <c r="X7" s="25">
        <v>120.58</v>
      </c>
      <c r="Y7" s="25">
        <v>120.05</v>
      </c>
      <c r="Z7" s="25">
        <v>114.56</v>
      </c>
      <c r="AA7" s="25">
        <v>110.51</v>
      </c>
      <c r="AB7" s="25">
        <v>110.6</v>
      </c>
      <c r="AC7" s="25">
        <v>111.17</v>
      </c>
      <c r="AD7" s="25">
        <v>110.91</v>
      </c>
      <c r="AE7" s="25">
        <v>109.23</v>
      </c>
      <c r="AF7" s="25">
        <v>108.04</v>
      </c>
      <c r="AG7" s="25">
        <v>107.49</v>
      </c>
      <c r="AH7" s="25">
        <v>108.24</v>
      </c>
      <c r="AI7" s="25">
        <v>0</v>
      </c>
      <c r="AJ7" s="25">
        <v>0</v>
      </c>
      <c r="AK7" s="25">
        <v>0</v>
      </c>
      <c r="AL7" s="25">
        <v>0</v>
      </c>
      <c r="AM7" s="25">
        <v>0</v>
      </c>
      <c r="AN7" s="25">
        <v>0.78</v>
      </c>
      <c r="AO7" s="25">
        <v>0.92</v>
      </c>
      <c r="AP7" s="25">
        <v>4.6900000000000004</v>
      </c>
      <c r="AQ7" s="25">
        <v>4.72</v>
      </c>
      <c r="AR7" s="25">
        <v>5.76</v>
      </c>
      <c r="AS7" s="25">
        <v>1.5</v>
      </c>
      <c r="AT7" s="25">
        <v>657.87</v>
      </c>
      <c r="AU7" s="25">
        <v>734.82</v>
      </c>
      <c r="AV7" s="25">
        <v>708.82</v>
      </c>
      <c r="AW7" s="25">
        <v>750.17</v>
      </c>
      <c r="AX7" s="25">
        <v>852.68</v>
      </c>
      <c r="AY7" s="25">
        <v>360.86</v>
      </c>
      <c r="AZ7" s="25">
        <v>350.79</v>
      </c>
      <c r="BA7" s="25">
        <v>338.02</v>
      </c>
      <c r="BB7" s="25">
        <v>345.94</v>
      </c>
      <c r="BC7" s="25">
        <v>329.7</v>
      </c>
      <c r="BD7" s="25">
        <v>243.36</v>
      </c>
      <c r="BE7" s="25">
        <v>188.73</v>
      </c>
      <c r="BF7" s="25">
        <v>156.13</v>
      </c>
      <c r="BG7" s="25">
        <v>133.62</v>
      </c>
      <c r="BH7" s="25">
        <v>109.19</v>
      </c>
      <c r="BI7" s="25">
        <v>83.81</v>
      </c>
      <c r="BJ7" s="25">
        <v>309.27999999999997</v>
      </c>
      <c r="BK7" s="25">
        <v>322.92</v>
      </c>
      <c r="BL7" s="25">
        <v>379.91</v>
      </c>
      <c r="BM7" s="25">
        <v>386.61</v>
      </c>
      <c r="BN7" s="25">
        <v>381.56</v>
      </c>
      <c r="BO7" s="25">
        <v>265.93</v>
      </c>
      <c r="BP7" s="25">
        <v>114.15</v>
      </c>
      <c r="BQ7" s="25">
        <v>115.89</v>
      </c>
      <c r="BR7" s="25">
        <v>110.95</v>
      </c>
      <c r="BS7" s="25">
        <v>103.63</v>
      </c>
      <c r="BT7" s="25">
        <v>104.4</v>
      </c>
      <c r="BU7" s="25">
        <v>103.32</v>
      </c>
      <c r="BV7" s="25">
        <v>100.85</v>
      </c>
      <c r="BW7" s="25">
        <v>98.3</v>
      </c>
      <c r="BX7" s="25">
        <v>93.82</v>
      </c>
      <c r="BY7" s="25">
        <v>95.04</v>
      </c>
      <c r="BZ7" s="25">
        <v>97.82</v>
      </c>
      <c r="CA7" s="25">
        <v>158.31</v>
      </c>
      <c r="CB7" s="25">
        <v>158.38</v>
      </c>
      <c r="CC7" s="25">
        <v>164.73</v>
      </c>
      <c r="CD7" s="25">
        <v>177.02</v>
      </c>
      <c r="CE7" s="25">
        <v>176.09</v>
      </c>
      <c r="CF7" s="25">
        <v>168.56</v>
      </c>
      <c r="CG7" s="25">
        <v>167.1</v>
      </c>
      <c r="CH7" s="25">
        <v>173.7</v>
      </c>
      <c r="CI7" s="25">
        <v>178.94</v>
      </c>
      <c r="CJ7" s="25">
        <v>180.19</v>
      </c>
      <c r="CK7" s="25">
        <v>177.56</v>
      </c>
      <c r="CL7" s="25">
        <v>47.91</v>
      </c>
      <c r="CM7" s="25">
        <v>53.25</v>
      </c>
      <c r="CN7" s="25">
        <v>55.29</v>
      </c>
      <c r="CO7" s="25">
        <v>54.31</v>
      </c>
      <c r="CP7" s="25">
        <v>52.33</v>
      </c>
      <c r="CQ7" s="25">
        <v>59.51</v>
      </c>
      <c r="CR7" s="25">
        <v>59.91</v>
      </c>
      <c r="CS7" s="25">
        <v>60.34</v>
      </c>
      <c r="CT7" s="25">
        <v>59.54</v>
      </c>
      <c r="CU7" s="25">
        <v>59.26</v>
      </c>
      <c r="CV7" s="25">
        <v>59.81</v>
      </c>
      <c r="CW7" s="25">
        <v>83.35</v>
      </c>
      <c r="CX7" s="25">
        <v>82.43</v>
      </c>
      <c r="CY7" s="25">
        <v>81.069999999999993</v>
      </c>
      <c r="CZ7" s="25">
        <v>81.09</v>
      </c>
      <c r="DA7" s="25">
        <v>82.36</v>
      </c>
      <c r="DB7" s="25">
        <v>87.08</v>
      </c>
      <c r="DC7" s="25">
        <v>87.26</v>
      </c>
      <c r="DD7" s="25">
        <v>84.19</v>
      </c>
      <c r="DE7" s="25">
        <v>83.93</v>
      </c>
      <c r="DF7" s="25">
        <v>83.84</v>
      </c>
      <c r="DG7" s="25">
        <v>89.42</v>
      </c>
      <c r="DH7" s="25">
        <v>55.98</v>
      </c>
      <c r="DI7" s="25">
        <v>57.29</v>
      </c>
      <c r="DJ7" s="25">
        <v>56.65</v>
      </c>
      <c r="DK7" s="25">
        <v>58.08</v>
      </c>
      <c r="DL7" s="25">
        <v>58.73</v>
      </c>
      <c r="DM7" s="25">
        <v>48.55</v>
      </c>
      <c r="DN7" s="25">
        <v>49.2</v>
      </c>
      <c r="DO7" s="25">
        <v>49.96</v>
      </c>
      <c r="DP7" s="25">
        <v>50.82</v>
      </c>
      <c r="DQ7" s="25">
        <v>51.82</v>
      </c>
      <c r="DR7" s="25">
        <v>52.02</v>
      </c>
      <c r="DS7" s="25">
        <v>7.68</v>
      </c>
      <c r="DT7" s="25">
        <v>12.73</v>
      </c>
      <c r="DU7" s="25">
        <v>14.92</v>
      </c>
      <c r="DV7" s="25">
        <v>27.74</v>
      </c>
      <c r="DW7" s="25">
        <v>29.08</v>
      </c>
      <c r="DX7" s="25">
        <v>17.11</v>
      </c>
      <c r="DY7" s="25">
        <v>18.329999999999998</v>
      </c>
      <c r="DZ7" s="25">
        <v>19.32</v>
      </c>
      <c r="EA7" s="25">
        <v>21.16</v>
      </c>
      <c r="EB7" s="25">
        <v>22.72</v>
      </c>
      <c r="EC7" s="25">
        <v>25.37</v>
      </c>
      <c r="ED7" s="25">
        <v>0.68</v>
      </c>
      <c r="EE7" s="25">
        <v>0.34</v>
      </c>
      <c r="EF7" s="25">
        <v>0.8</v>
      </c>
      <c r="EG7" s="25">
        <v>0.28000000000000003</v>
      </c>
      <c r="EH7" s="25">
        <v>0.3</v>
      </c>
      <c r="EI7" s="25">
        <v>0.63</v>
      </c>
      <c r="EJ7" s="25">
        <v>0.6</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107</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