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192.168.1.3\総務課\総務係\R6\02.照会\福島県\市町村財政課\20250123　0205〆　経営比較分析表の分析等いついて\"/>
    </mc:Choice>
  </mc:AlternateContent>
  <xr:revisionPtr revIDLastSave="0" documentId="13_ncr:1_{71890A07-7FC3-4E3A-B9C1-9FAD33953ED3}" xr6:coauthVersionLast="47" xr6:coauthVersionMax="47" xr10:uidLastSave="{00000000-0000-0000-0000-000000000000}"/>
  <workbookProtection workbookAlgorithmName="SHA-512" workbookHashValue="pynHW8RQxVq4qLqmKtfzaU5belTPUB4B4MPAxP45Q24SkvHNcmtqcp8zZTgD3R0WVi5qDVXXVVHnlHJco/yqZw==" workbookSaltValue="5UeLO0M/5Var05ucjxASJQ==" workbookSpinCount="100000" lockStructure="1"/>
  <bookViews>
    <workbookView xWindow="-132" yWindow="-132" windowWidth="23304" windowHeight="1250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F85" i="4"/>
  <c r="AT10" i="4"/>
  <c r="AL10" i="4"/>
  <c r="W10" i="4"/>
  <c r="I10" i="4"/>
  <c r="B10" i="4"/>
  <c r="BB8" i="4"/>
  <c r="AD8" i="4"/>
  <c r="W8" i="4"/>
  <c r="P8" i="4"/>
  <c r="I8" i="4"/>
  <c r="B8" i="4"/>
</calcChain>
</file>

<file path=xl/sharedStrings.xml><?xml version="1.0" encoding="utf-8"?>
<sst xmlns="http://schemas.openxmlformats.org/spreadsheetml/2006/main" count="231" uniqueCount="112">
  <si>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</si>
  <si>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</si>
  <si>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</si>
  <si>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</si>
  <si>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</si>
  <si>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</si>
  <si>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</si>
  <si>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</si>
  <si>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</si>
  <si>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</si>
  <si>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</si>
  <si>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</si>
  <si>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</si>
  <si>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</si>
  <si>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</si>
  <si>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</si>
  <si>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</si>
  <si>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</si>
  <si>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</si>
  <si>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</si>
  <si>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</si>
  <si>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</si>
  <si>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</si>
  <si>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</si>
  <si>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</si>
  <si>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</si>
  <si>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</si>
  <si>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</si>
  <si>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</si>
  <si>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</si>
  <si>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</si>
  <si>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</si>
  <si>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</si>
  <si>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</si>
  <si>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</si>
  <si>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</si>
  <si>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</si>
  <si>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</si>
  <si>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</si>
  <si>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</si>
  <si>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</si>
  <si>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</si>
  <si>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</si>
  <si>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</si>
  <si>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</si>
  <si>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</si>
  <si>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</si>
  <si>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</si>
  <si>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</si>
  <si>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</si>
  <si>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</si>
  <si>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</si>
  <si>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</si>
  <si>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</si>
  <si>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</si>
  <si>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</si>
  <si>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</si>
  <si>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</si>
  <si>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</si>
  <si>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</si>
  <si>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</si>
  <si>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</si>
  <si>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</si>
  <si>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</si>
  <si>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</si>
  <si>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</si>
  <si>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</si>
  <si>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</si>
  <si>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</si>
  <si>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</si>
  <si>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</si>
  <si>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</si>
  <si>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</si>
  <si>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</si>
  <si>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</si>
  <si>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</si>
  <si>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</si>
  <si>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</si>
  <si>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</si>
  <si>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</si>
  <si>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</si>
  <si>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</si>
  <si>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</si>
  <si>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</si>
  <si>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</si>
  <si>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</si>
  <si>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</si>
  <si>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</si>
  <si>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</si>
  <si>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</si>
  <si>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</si>
  <si>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</si>
  <si>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</si>
  <si>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福島地方水道用水供給企業団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</si>
  <si>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</si>
  <si>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</si>
  <si>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</si>
  <si>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</si>
  <si>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</si>
  <si>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</si>
  <si>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</si>
  <si>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</si>
  <si>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</si>
  <si>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</si>
  <si>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</si>
  <si>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</si>
  <si>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</si>
  <si>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</si>
  <si>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</si>
  <si>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当企業団は本格供給開始から17年が経過したところですが、来るべき施設の更新等に備え、施設等の延命化を図るとともに、事業運営計画に基づき、効率的な運営を行ってまいります。</t>
    <rPh sb="1" eb="5">
      <t>トウキギョウダン</t>
    </rPh>
    <rPh sb="6" eb="8">
      <t>ホンカク</t>
    </rPh>
    <rPh sb="8" eb="10">
      <t>キョウキュウ</t>
    </rPh>
    <rPh sb="10" eb="12">
      <t>カイシ</t>
    </rPh>
    <rPh sb="16" eb="17">
      <t>ネン</t>
    </rPh>
    <rPh sb="18" eb="20">
      <t>ケイカ</t>
    </rPh>
    <rPh sb="29" eb="30">
      <t>キタ</t>
    </rPh>
    <rPh sb="33" eb="35">
      <t>シセツ</t>
    </rPh>
    <rPh sb="36" eb="38">
      <t>コウシン</t>
    </rPh>
    <rPh sb="38" eb="39">
      <t>ナド</t>
    </rPh>
    <rPh sb="40" eb="41">
      <t>ソナ</t>
    </rPh>
    <rPh sb="43" eb="45">
      <t>シセツ</t>
    </rPh>
    <rPh sb="45" eb="46">
      <t>ナド</t>
    </rPh>
    <rPh sb="47" eb="50">
      <t>エンメイカ</t>
    </rPh>
    <rPh sb="51" eb="52">
      <t>ハカ</t>
    </rPh>
    <rPh sb="58" eb="60">
      <t>ジギョウ</t>
    </rPh>
    <rPh sb="60" eb="62">
      <t>ウンエイ</t>
    </rPh>
    <rPh sb="62" eb="64">
      <t>ケイカク</t>
    </rPh>
    <rPh sb="65" eb="66">
      <t>モト</t>
    </rPh>
    <rPh sb="69" eb="72">
      <t>コウリツテキ</t>
    </rPh>
    <rPh sb="73" eb="75">
      <t>ウンエイ</t>
    </rPh>
    <rPh sb="76" eb="77">
      <t>オコナ</t>
    </rPh>
    <phoneticPr fontId="4"/>
  </si>
  <si>
    <t>　当企業団では、財政計画により安定供給・経費節減を念頭に収支を均衡させることとしており、黒字となる年度については、暫定供給時からの累積欠損金に補填して、欠損金の削減に取り組んできました。
　企業債については、繰上償還・借換債等で債務の削減に取り組んできましたが、供給開始から年数が経過していないため、債務残高が高い水準となっています。</t>
    <rPh sb="1" eb="5">
      <t>トウキギョウダン</t>
    </rPh>
    <rPh sb="8" eb="10">
      <t>ザイセイ</t>
    </rPh>
    <rPh sb="10" eb="12">
      <t>ケイカク</t>
    </rPh>
    <rPh sb="15" eb="19">
      <t>アンテイキョウキュウ</t>
    </rPh>
    <rPh sb="20" eb="22">
      <t>ケイヒ</t>
    </rPh>
    <rPh sb="22" eb="24">
      <t>セツゲン</t>
    </rPh>
    <rPh sb="25" eb="27">
      <t>ネントウ</t>
    </rPh>
    <rPh sb="28" eb="30">
      <t>シュウシ</t>
    </rPh>
    <rPh sb="31" eb="33">
      <t>キンコウ</t>
    </rPh>
    <rPh sb="44" eb="46">
      <t>クロジ</t>
    </rPh>
    <rPh sb="49" eb="51">
      <t>ネンド</t>
    </rPh>
    <rPh sb="57" eb="59">
      <t>ザンテイ</t>
    </rPh>
    <phoneticPr fontId="4"/>
  </si>
  <si>
    <t xml:space="preserve">　当企業団の管路については耐用年数を経過している管路がないため、老朽化についての指標の表示はありません。
　施設については、電気・機械設備等の更新時期を迎えますことから、更新計画に基づき施設の長寿命化を念頭に更新を行う予定です。
</t>
    <rPh sb="1" eb="5">
      <t>トウキギョウダン</t>
    </rPh>
    <rPh sb="6" eb="8">
      <t>カンロ</t>
    </rPh>
    <rPh sb="13" eb="17">
      <t>タイヨウネンスウ</t>
    </rPh>
    <rPh sb="18" eb="20">
      <t>ケイカ</t>
    </rPh>
    <rPh sb="24" eb="26">
      <t>カンロ</t>
    </rPh>
    <rPh sb="32" eb="35">
      <t>ロウキュウカ</t>
    </rPh>
    <rPh sb="40" eb="42">
      <t>シヒョウ</t>
    </rPh>
    <rPh sb="43" eb="45">
      <t>ヒョウジ</t>
    </rPh>
    <rPh sb="54" eb="56">
      <t>シセツ</t>
    </rPh>
    <rPh sb="62" eb="64">
      <t>デンキ</t>
    </rPh>
    <rPh sb="65" eb="67">
      <t>キカイ</t>
    </rPh>
    <rPh sb="67" eb="69">
      <t>セツビ</t>
    </rPh>
    <rPh sb="69" eb="70">
      <t>ナド</t>
    </rPh>
    <rPh sb="71" eb="75">
      <t>コウシンジキ</t>
    </rPh>
    <rPh sb="76" eb="77">
      <t>ムカ</t>
    </rPh>
    <rPh sb="85" eb="87">
      <t>コウシン</t>
    </rPh>
    <rPh sb="87" eb="89">
      <t>ケイカク</t>
    </rPh>
    <rPh sb="90" eb="91">
      <t>モト</t>
    </rPh>
    <rPh sb="93" eb="95">
      <t>シセツ</t>
    </rPh>
    <rPh sb="96" eb="100">
      <t>チョウジュミョウカ</t>
    </rPh>
    <rPh sb="101" eb="103">
      <t>ネントウ</t>
    </rPh>
    <rPh sb="104" eb="106">
      <t>コウシン</t>
    </rPh>
    <rPh sb="107" eb="108">
      <t>オコナ</t>
    </rPh>
    <rPh sb="109" eb="11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</si>
</sst>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E9-44E5-95F8-4F5E04B878C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E3E9-44E5-95F8-4F5E04B878C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71.59</c:v>
                </c:pt>
                <c:pt idx="1">
                  <c:v>72.14</c:v>
                </c:pt>
                <c:pt idx="2">
                  <c:v>71.459999999999994</c:v>
                </c:pt>
                <c:pt idx="3">
                  <c:v>70.52</c:v>
                </c:pt>
                <c:pt idx="4">
                  <c:v>70.069999999999993</c:v>
                </c:pt>
              </c:numCache>
            </c:numRef>
          </c:val>
          <c:extLst>
            <c:ext xmlns:c16="http://schemas.microsoft.com/office/drawing/2014/chart" uri="{C3380CC4-5D6E-409C-BE32-E72D297353CC}">
              <c16:uniqueId val="{00000000-7B90-4422-AF97-C9844C0C79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7B90-4422-AF97-C9844C0C79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99.42</c:v>
                </c:pt>
                <c:pt idx="1">
                  <c:v>99.36</c:v>
                </c:pt>
                <c:pt idx="2">
                  <c:v>99.45</c:v>
                </c:pt>
                <c:pt idx="3">
                  <c:v>99.78</c:v>
                </c:pt>
                <c:pt idx="4">
                  <c:v>99.73</c:v>
                </c:pt>
              </c:numCache>
            </c:numRef>
          </c:val>
          <c:extLst>
            <c:ext xmlns:c16="http://schemas.microsoft.com/office/drawing/2014/chart" uri="{C3380CC4-5D6E-409C-BE32-E72D297353CC}">
              <c16:uniqueId val="{00000000-29C3-45AD-9C2D-CFED66B4C4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29C3-45AD-9C2D-CFED66B4C4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94.21</c:v>
                </c:pt>
                <c:pt idx="1">
                  <c:v>96.54</c:v>
                </c:pt>
                <c:pt idx="2">
                  <c:v>103.11</c:v>
                </c:pt>
                <c:pt idx="3">
                  <c:v>102.51</c:v>
                </c:pt>
                <c:pt idx="4">
                  <c:v>113.09</c:v>
                </c:pt>
              </c:numCache>
            </c:numRef>
          </c:val>
          <c:extLst>
            <c:ext xmlns:c16="http://schemas.microsoft.com/office/drawing/2014/chart" uri="{C3380CC4-5D6E-409C-BE32-E72D297353CC}">
              <c16:uniqueId val="{00000000-F44A-4D67-8433-9C9DDC6208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F44A-4D67-8433-9C9DDC6208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46.04</c:v>
                </c:pt>
                <c:pt idx="1">
                  <c:v>48.83</c:v>
                </c:pt>
                <c:pt idx="2">
                  <c:v>50.11</c:v>
                </c:pt>
                <c:pt idx="3">
                  <c:v>50.32</c:v>
                </c:pt>
                <c:pt idx="4">
                  <c:v>52.01</c:v>
                </c:pt>
              </c:numCache>
            </c:numRef>
          </c:val>
          <c:extLst>
            <c:ext xmlns:c16="http://schemas.microsoft.com/office/drawing/2014/chart" uri="{C3380CC4-5D6E-409C-BE32-E72D297353CC}">
              <c16:uniqueId val="{00000000-CDA9-4E0E-9990-4DE75DFB974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CDA9-4E0E-9990-4DE75DFB974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53-4974-83B3-5F5E437F82F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3953-4974-83B3-5F5E437F82F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46.06</c:v>
                </c:pt>
                <c:pt idx="1">
                  <c:v>51.3</c:v>
                </c:pt>
                <c:pt idx="2">
                  <c:v>47.64</c:v>
                </c:pt>
                <c:pt idx="3">
                  <c:v>45.13</c:v>
                </c:pt>
                <c:pt idx="4">
                  <c:v>33.229999999999997</c:v>
                </c:pt>
              </c:numCache>
            </c:numRef>
          </c:val>
          <c:extLst>
            <c:ext xmlns:c16="http://schemas.microsoft.com/office/drawing/2014/chart" uri="{C3380CC4-5D6E-409C-BE32-E72D297353CC}">
              <c16:uniqueId val="{00000000-A79A-4090-8B48-08C58BB939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A79A-4090-8B48-08C58BB939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400.04</c:v>
                </c:pt>
                <c:pt idx="1">
                  <c:v>365.02</c:v>
                </c:pt>
                <c:pt idx="2">
                  <c:v>359.28</c:v>
                </c:pt>
                <c:pt idx="3">
                  <c:v>366.72</c:v>
                </c:pt>
                <c:pt idx="4">
                  <c:v>405.13</c:v>
                </c:pt>
              </c:numCache>
            </c:numRef>
          </c:val>
          <c:extLst>
            <c:ext xmlns:c16="http://schemas.microsoft.com/office/drawing/2014/chart" uri="{C3380CC4-5D6E-409C-BE32-E72D297353CC}">
              <c16:uniqueId val="{00000000-AB27-4041-9445-77CF01A5BEF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AB27-4041-9445-77CF01A5BEF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446.57</c:v>
                </c:pt>
                <c:pt idx="1">
                  <c:v>401.22</c:v>
                </c:pt>
                <c:pt idx="2">
                  <c:v>357.13</c:v>
                </c:pt>
                <c:pt idx="3">
                  <c:v>313.13</c:v>
                </c:pt>
                <c:pt idx="4">
                  <c:v>268.44</c:v>
                </c:pt>
              </c:numCache>
            </c:numRef>
          </c:val>
          <c:extLst>
            <c:ext xmlns:c16="http://schemas.microsoft.com/office/drawing/2014/chart" uri="{C3380CC4-5D6E-409C-BE32-E72D297353CC}">
              <c16:uniqueId val="{00000000-5217-4245-8CEC-C9BB6958E8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5217-4245-8CEC-C9BB6958E8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91.56</c:v>
                </c:pt>
                <c:pt idx="1">
                  <c:v>93.41</c:v>
                </c:pt>
                <c:pt idx="2">
                  <c:v>102.31</c:v>
                </c:pt>
                <c:pt idx="3">
                  <c:v>101.6</c:v>
                </c:pt>
                <c:pt idx="4">
                  <c:v>114.27</c:v>
                </c:pt>
              </c:numCache>
            </c:numRef>
          </c:val>
          <c:extLst>
            <c:ext xmlns:c16="http://schemas.microsoft.com/office/drawing/2014/chart" uri="{C3380CC4-5D6E-409C-BE32-E72D297353CC}">
              <c16:uniqueId val="{00000000-1CD7-4A46-9762-2BCCE0A88B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1CD7-4A46-9762-2BCCE0A88B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88.92</c:v>
                </c:pt>
                <c:pt idx="1">
                  <c:v>86.96</c:v>
                </c:pt>
                <c:pt idx="2">
                  <c:v>79.760000000000005</c:v>
                </c:pt>
                <c:pt idx="3">
                  <c:v>80.75</c:v>
                </c:pt>
                <c:pt idx="4">
                  <c:v>71.95</c:v>
                </c:pt>
              </c:numCache>
            </c:numRef>
          </c:val>
          <c:extLst>
            <c:ext xmlns:c16="http://schemas.microsoft.com/office/drawing/2014/chart" uri="{C3380CC4-5D6E-409C-BE32-E72D297353CC}">
              <c16:uniqueId val="{00000000-D92D-4DBC-8F55-745AC47979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D92D-4DBC-8F55-745AC47979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1" zoomScale="145" zoomScaleNormal="145" workbookViewId="0">
      <selection activeCell="CC68" sqref="CC6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福島県　福島地方水道用水供給企業団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90.42</v>
      </c>
      <c r="J10" s="46"/>
      <c r="K10" s="46"/>
      <c r="L10" s="46"/>
      <c r="M10" s="46"/>
      <c r="N10" s="46"/>
      <c r="O10" s="80"/>
      <c r="P10" s="47">
        <f>データ!$P$6</f>
        <v>95.91</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361032</v>
      </c>
      <c r="AM10" s="44"/>
      <c r="AN10" s="44"/>
      <c r="AO10" s="44"/>
      <c r="AP10" s="44"/>
      <c r="AQ10" s="44"/>
      <c r="AR10" s="44"/>
      <c r="AS10" s="44"/>
      <c r="AT10" s="45">
        <f>データ!$V$6</f>
        <v>595.97</v>
      </c>
      <c r="AU10" s="46"/>
      <c r="AV10" s="46"/>
      <c r="AW10" s="46"/>
      <c r="AX10" s="46"/>
      <c r="AY10" s="46"/>
      <c r="AZ10" s="46"/>
      <c r="BA10" s="46"/>
      <c r="BB10" s="47">
        <f>データ!$W$6</f>
        <v>605.79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rKRPWLIPcdFTv+wEM7up0DyJ2zwkq+tUNKi9XlHYnP3H9WZoA7uHRiHVfvRz1dEPDfirAf4PQeje6P9EethM/g==" saltValue="YB65JAOdKsCxj/8NLAFD1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78859</v>
      </c>
      <c r="D6" s="20">
        <f t="shared" si="3"/>
        <v>46</v>
      </c>
      <c r="E6" s="20">
        <f t="shared" si="3"/>
        <v>1</v>
      </c>
      <c r="F6" s="20">
        <f t="shared" si="3"/>
        <v>0</v>
      </c>
      <c r="G6" s="20">
        <f t="shared" si="3"/>
        <v>2</v>
      </c>
      <c r="H6" s="20" t="str">
        <f t="shared" si="3"/>
        <v>福島県　福島地方水道用水供給企業団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90.42</v>
      </c>
      <c r="P6" s="21">
        <f t="shared" si="3"/>
        <v>95.91</v>
      </c>
      <c r="Q6" s="21">
        <f t="shared" si="3"/>
        <v>0</v>
      </c>
      <c r="R6" s="21" t="str">
        <f t="shared" si="3"/>
        <v>-</v>
      </c>
      <c r="S6" s="21" t="str">
        <f t="shared" si="3"/>
        <v>-</v>
      </c>
      <c r="T6" s="21" t="str">
        <f t="shared" si="3"/>
        <v>-</v>
      </c>
      <c r="U6" s="21">
        <f t="shared" si="3"/>
        <v>361032</v>
      </c>
      <c r="V6" s="21">
        <f t="shared" si="3"/>
        <v>595.97</v>
      </c>
      <c r="W6" s="21">
        <f t="shared" si="3"/>
        <v>605.79</v>
      </c>
      <c r="X6" s="22">
        <f>IF(X7="",NA(),X7)</f>
        <v>94.21</v>
      </c>
      <c r="Y6" s="22">
        <f t="shared" ref="Y6:AG6" si="4">IF(Y7="",NA(),Y7)</f>
        <v>96.54</v>
      </c>
      <c r="Z6" s="22">
        <f t="shared" si="4"/>
        <v>103.11</v>
      </c>
      <c r="AA6" s="22">
        <f t="shared" si="4"/>
        <v>102.51</v>
      </c>
      <c r="AB6" s="22">
        <f t="shared" si="4"/>
        <v>113.09</v>
      </c>
      <c r="AC6" s="22">
        <f t="shared" si="4"/>
        <v>112.91</v>
      </c>
      <c r="AD6" s="22">
        <f t="shared" si="4"/>
        <v>111.13</v>
      </c>
      <c r="AE6" s="22">
        <f t="shared" si="4"/>
        <v>112.49</v>
      </c>
      <c r="AF6" s="22">
        <f t="shared" si="4"/>
        <v>107.33</v>
      </c>
      <c r="AG6" s="22">
        <f t="shared" si="4"/>
        <v>108.93</v>
      </c>
      <c r="AH6" s="21" t="str">
        <f>IF(AH7="","",IF(AH7="-","【-】","【"&amp;SUBSTITUTE(TEXT(AH7,"#,##0.00"),"-","△")&amp;"】"))</f>
        <v>【108.93】</v>
      </c>
      <c r="AI6" s="22">
        <f>IF(AI7="",NA(),AI7)</f>
        <v>46.06</v>
      </c>
      <c r="AJ6" s="22">
        <f t="shared" ref="AJ6:AR6" si="5">IF(AJ7="",NA(),AJ7)</f>
        <v>51.3</v>
      </c>
      <c r="AK6" s="22">
        <f t="shared" si="5"/>
        <v>47.64</v>
      </c>
      <c r="AL6" s="22">
        <f t="shared" si="5"/>
        <v>45.13</v>
      </c>
      <c r="AM6" s="22">
        <f t="shared" si="5"/>
        <v>33.229999999999997</v>
      </c>
      <c r="AN6" s="22">
        <f t="shared" si="5"/>
        <v>9.92</v>
      </c>
      <c r="AO6" s="22">
        <f t="shared" si="5"/>
        <v>12.29</v>
      </c>
      <c r="AP6" s="22">
        <f t="shared" si="5"/>
        <v>8.77</v>
      </c>
      <c r="AQ6" s="22">
        <f t="shared" si="5"/>
        <v>8.81</v>
      </c>
      <c r="AR6" s="22">
        <f t="shared" si="5"/>
        <v>8.48</v>
      </c>
      <c r="AS6" s="21" t="str">
        <f>IF(AS7="","",IF(AS7="-","【-】","【"&amp;SUBSTITUTE(TEXT(AS7,"#,##0.00"),"-","△")&amp;"】"))</f>
        <v>【8.48】</v>
      </c>
      <c r="AT6" s="22">
        <f>IF(AT7="",NA(),AT7)</f>
        <v>400.04</v>
      </c>
      <c r="AU6" s="22">
        <f t="shared" ref="AU6:BC6" si="6">IF(AU7="",NA(),AU7)</f>
        <v>365.02</v>
      </c>
      <c r="AV6" s="22">
        <f t="shared" si="6"/>
        <v>359.28</v>
      </c>
      <c r="AW6" s="22">
        <f t="shared" si="6"/>
        <v>366.72</v>
      </c>
      <c r="AX6" s="22">
        <f t="shared" si="6"/>
        <v>405.13</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446.57</v>
      </c>
      <c r="BF6" s="22">
        <f t="shared" ref="BF6:BN6" si="7">IF(BF7="",NA(),BF7)</f>
        <v>401.22</v>
      </c>
      <c r="BG6" s="22">
        <f t="shared" si="7"/>
        <v>357.13</v>
      </c>
      <c r="BH6" s="22">
        <f t="shared" si="7"/>
        <v>313.13</v>
      </c>
      <c r="BI6" s="22">
        <f t="shared" si="7"/>
        <v>268.44</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91.56</v>
      </c>
      <c r="BQ6" s="22">
        <f t="shared" ref="BQ6:BY6" si="8">IF(BQ7="",NA(),BQ7)</f>
        <v>93.41</v>
      </c>
      <c r="BR6" s="22">
        <f t="shared" si="8"/>
        <v>102.31</v>
      </c>
      <c r="BS6" s="22">
        <f t="shared" si="8"/>
        <v>101.6</v>
      </c>
      <c r="BT6" s="22">
        <f t="shared" si="8"/>
        <v>114.27</v>
      </c>
      <c r="BU6" s="22">
        <f t="shared" si="8"/>
        <v>112.84</v>
      </c>
      <c r="BV6" s="22">
        <f t="shared" si="8"/>
        <v>110.77</v>
      </c>
      <c r="BW6" s="22">
        <f t="shared" si="8"/>
        <v>112.35</v>
      </c>
      <c r="BX6" s="22">
        <f t="shared" si="8"/>
        <v>106.47</v>
      </c>
      <c r="BY6" s="22">
        <f t="shared" si="8"/>
        <v>107.7</v>
      </c>
      <c r="BZ6" s="21" t="str">
        <f>IF(BZ7="","",IF(BZ7="-","【-】","【"&amp;SUBSTITUTE(TEXT(BZ7,"#,##0.00"),"-","△")&amp;"】"))</f>
        <v>【107.70】</v>
      </c>
      <c r="CA6" s="22">
        <f>IF(CA7="",NA(),CA7)</f>
        <v>88.92</v>
      </c>
      <c r="CB6" s="22">
        <f t="shared" ref="CB6:CJ6" si="9">IF(CB7="",NA(),CB7)</f>
        <v>86.96</v>
      </c>
      <c r="CC6" s="22">
        <f t="shared" si="9"/>
        <v>79.760000000000005</v>
      </c>
      <c r="CD6" s="22">
        <f t="shared" si="9"/>
        <v>80.75</v>
      </c>
      <c r="CE6" s="22">
        <f t="shared" si="9"/>
        <v>71.95</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71.59</v>
      </c>
      <c r="CM6" s="22">
        <f t="shared" ref="CM6:CU6" si="10">IF(CM7="",NA(),CM7)</f>
        <v>72.14</v>
      </c>
      <c r="CN6" s="22">
        <f t="shared" si="10"/>
        <v>71.459999999999994</v>
      </c>
      <c r="CO6" s="22">
        <f t="shared" si="10"/>
        <v>70.52</v>
      </c>
      <c r="CP6" s="22">
        <f t="shared" si="10"/>
        <v>70.069999999999993</v>
      </c>
      <c r="CQ6" s="22">
        <f t="shared" si="10"/>
        <v>61.69</v>
      </c>
      <c r="CR6" s="22">
        <f t="shared" si="10"/>
        <v>62.26</v>
      </c>
      <c r="CS6" s="22">
        <f t="shared" si="10"/>
        <v>62.22</v>
      </c>
      <c r="CT6" s="22">
        <f t="shared" si="10"/>
        <v>61.45</v>
      </c>
      <c r="CU6" s="22">
        <f t="shared" si="10"/>
        <v>61.63</v>
      </c>
      <c r="CV6" s="21" t="str">
        <f>IF(CV7="","",IF(CV7="-","【-】","【"&amp;SUBSTITUTE(TEXT(CV7,"#,##0.00"),"-","△")&amp;"】"))</f>
        <v>【61.63】</v>
      </c>
      <c r="CW6" s="22">
        <f>IF(CW7="",NA(),CW7)</f>
        <v>99.42</v>
      </c>
      <c r="CX6" s="22">
        <f t="shared" ref="CX6:DF6" si="11">IF(CX7="",NA(),CX7)</f>
        <v>99.36</v>
      </c>
      <c r="CY6" s="22">
        <f t="shared" si="11"/>
        <v>99.45</v>
      </c>
      <c r="CZ6" s="22">
        <f t="shared" si="11"/>
        <v>99.78</v>
      </c>
      <c r="DA6" s="22">
        <f t="shared" si="11"/>
        <v>99.73</v>
      </c>
      <c r="DB6" s="22">
        <f t="shared" si="11"/>
        <v>100</v>
      </c>
      <c r="DC6" s="22">
        <f t="shared" si="11"/>
        <v>100.16</v>
      </c>
      <c r="DD6" s="22">
        <f t="shared" si="11"/>
        <v>100.28</v>
      </c>
      <c r="DE6" s="22">
        <f t="shared" si="11"/>
        <v>100.29</v>
      </c>
      <c r="DF6" s="22">
        <f t="shared" si="11"/>
        <v>100.36</v>
      </c>
      <c r="DG6" s="21" t="str">
        <f>IF(DG7="","",IF(DG7="-","【-】","【"&amp;SUBSTITUTE(TEXT(DG7,"#,##0.00"),"-","△")&amp;"】"))</f>
        <v>【100.36】</v>
      </c>
      <c r="DH6" s="22">
        <f>IF(DH7="",NA(),DH7)</f>
        <v>46.04</v>
      </c>
      <c r="DI6" s="22">
        <f t="shared" ref="DI6:DQ6" si="12">IF(DI7="",NA(),DI7)</f>
        <v>48.83</v>
      </c>
      <c r="DJ6" s="22">
        <f t="shared" si="12"/>
        <v>50.11</v>
      </c>
      <c r="DK6" s="22">
        <f t="shared" si="12"/>
        <v>50.32</v>
      </c>
      <c r="DL6" s="22">
        <f t="shared" si="12"/>
        <v>52.01</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2">
      <c r="A7" s="15"/>
      <c r="B7" s="24">
        <v>2023</v>
      </c>
      <c r="C7" s="24">
        <v>78859</v>
      </c>
      <c r="D7" s="24">
        <v>46</v>
      </c>
      <c r="E7" s="24">
        <v>1</v>
      </c>
      <c r="F7" s="24">
        <v>0</v>
      </c>
      <c r="G7" s="24">
        <v>2</v>
      </c>
      <c r="H7" s="24" t="s">
        <v>93</v>
      </c>
      <c r="I7" s="24" t="s">
        <v>94</v>
      </c>
      <c r="J7" s="24" t="s">
        <v>95</v>
      </c>
      <c r="K7" s="24" t="s">
        <v>96</v>
      </c>
      <c r="L7" s="24" t="s">
        <v>97</v>
      </c>
      <c r="M7" s="24" t="s">
        <v>98</v>
      </c>
      <c r="N7" s="25" t="s">
        <v>99</v>
      </c>
      <c r="O7" s="25">
        <v>90.42</v>
      </c>
      <c r="P7" s="25">
        <v>95.91</v>
      </c>
      <c r="Q7" s="25">
        <v>0</v>
      </c>
      <c r="R7" s="25" t="s">
        <v>99</v>
      </c>
      <c r="S7" s="25" t="s">
        <v>99</v>
      </c>
      <c r="T7" s="25" t="s">
        <v>99</v>
      </c>
      <c r="U7" s="25">
        <v>361032</v>
      </c>
      <c r="V7" s="25">
        <v>595.97</v>
      </c>
      <c r="W7" s="25">
        <v>605.79</v>
      </c>
      <c r="X7" s="25">
        <v>94.21</v>
      </c>
      <c r="Y7" s="25">
        <v>96.54</v>
      </c>
      <c r="Z7" s="25">
        <v>103.11</v>
      </c>
      <c r="AA7" s="25">
        <v>102.51</v>
      </c>
      <c r="AB7" s="25">
        <v>113.09</v>
      </c>
      <c r="AC7" s="25">
        <v>112.91</v>
      </c>
      <c r="AD7" s="25">
        <v>111.13</v>
      </c>
      <c r="AE7" s="25">
        <v>112.49</v>
      </c>
      <c r="AF7" s="25">
        <v>107.33</v>
      </c>
      <c r="AG7" s="25">
        <v>108.93</v>
      </c>
      <c r="AH7" s="25">
        <v>108.93</v>
      </c>
      <c r="AI7" s="25">
        <v>46.06</v>
      </c>
      <c r="AJ7" s="25">
        <v>51.3</v>
      </c>
      <c r="AK7" s="25">
        <v>47.64</v>
      </c>
      <c r="AL7" s="25">
        <v>45.13</v>
      </c>
      <c r="AM7" s="25">
        <v>33.229999999999997</v>
      </c>
      <c r="AN7" s="25">
        <v>9.92</v>
      </c>
      <c r="AO7" s="25">
        <v>12.29</v>
      </c>
      <c r="AP7" s="25">
        <v>8.77</v>
      </c>
      <c r="AQ7" s="25">
        <v>8.81</v>
      </c>
      <c r="AR7" s="25">
        <v>8.48</v>
      </c>
      <c r="AS7" s="25">
        <v>8.48</v>
      </c>
      <c r="AT7" s="25">
        <v>400.04</v>
      </c>
      <c r="AU7" s="25">
        <v>365.02</v>
      </c>
      <c r="AV7" s="25">
        <v>359.28</v>
      </c>
      <c r="AW7" s="25">
        <v>366.72</v>
      </c>
      <c r="AX7" s="25">
        <v>405.13</v>
      </c>
      <c r="AY7" s="25">
        <v>271.10000000000002</v>
      </c>
      <c r="AZ7" s="25">
        <v>284.45</v>
      </c>
      <c r="BA7" s="25">
        <v>309.23</v>
      </c>
      <c r="BB7" s="25">
        <v>313.43</v>
      </c>
      <c r="BC7" s="25">
        <v>303.10000000000002</v>
      </c>
      <c r="BD7" s="25">
        <v>303.10000000000002</v>
      </c>
      <c r="BE7" s="25">
        <v>446.57</v>
      </c>
      <c r="BF7" s="25">
        <v>401.22</v>
      </c>
      <c r="BG7" s="25">
        <v>357.13</v>
      </c>
      <c r="BH7" s="25">
        <v>313.13</v>
      </c>
      <c r="BI7" s="25">
        <v>268.44</v>
      </c>
      <c r="BJ7" s="25">
        <v>272.95999999999998</v>
      </c>
      <c r="BK7" s="25">
        <v>260.95999999999998</v>
      </c>
      <c r="BL7" s="25">
        <v>240.07</v>
      </c>
      <c r="BM7" s="25">
        <v>224.81</v>
      </c>
      <c r="BN7" s="25">
        <v>210.83</v>
      </c>
      <c r="BO7" s="25">
        <v>210.83</v>
      </c>
      <c r="BP7" s="25">
        <v>91.56</v>
      </c>
      <c r="BQ7" s="25">
        <v>93.41</v>
      </c>
      <c r="BR7" s="25">
        <v>102.31</v>
      </c>
      <c r="BS7" s="25">
        <v>101.6</v>
      </c>
      <c r="BT7" s="25">
        <v>114.27</v>
      </c>
      <c r="BU7" s="25">
        <v>112.84</v>
      </c>
      <c r="BV7" s="25">
        <v>110.77</v>
      </c>
      <c r="BW7" s="25">
        <v>112.35</v>
      </c>
      <c r="BX7" s="25">
        <v>106.47</v>
      </c>
      <c r="BY7" s="25">
        <v>107.7</v>
      </c>
      <c r="BZ7" s="25">
        <v>107.7</v>
      </c>
      <c r="CA7" s="25">
        <v>88.92</v>
      </c>
      <c r="CB7" s="25">
        <v>86.96</v>
      </c>
      <c r="CC7" s="25">
        <v>79.760000000000005</v>
      </c>
      <c r="CD7" s="25">
        <v>80.75</v>
      </c>
      <c r="CE7" s="25">
        <v>71.95</v>
      </c>
      <c r="CF7" s="25">
        <v>73.849999999999994</v>
      </c>
      <c r="CG7" s="25">
        <v>73.180000000000007</v>
      </c>
      <c r="CH7" s="25">
        <v>73.05</v>
      </c>
      <c r="CI7" s="25">
        <v>77.53</v>
      </c>
      <c r="CJ7" s="25">
        <v>76.25</v>
      </c>
      <c r="CK7" s="25">
        <v>76.25</v>
      </c>
      <c r="CL7" s="25">
        <v>71.59</v>
      </c>
      <c r="CM7" s="25">
        <v>72.14</v>
      </c>
      <c r="CN7" s="25">
        <v>71.459999999999994</v>
      </c>
      <c r="CO7" s="25">
        <v>70.52</v>
      </c>
      <c r="CP7" s="25">
        <v>70.069999999999993</v>
      </c>
      <c r="CQ7" s="25">
        <v>61.69</v>
      </c>
      <c r="CR7" s="25">
        <v>62.26</v>
      </c>
      <c r="CS7" s="25">
        <v>62.22</v>
      </c>
      <c r="CT7" s="25">
        <v>61.45</v>
      </c>
      <c r="CU7" s="25">
        <v>61.63</v>
      </c>
      <c r="CV7" s="25">
        <v>61.63</v>
      </c>
      <c r="CW7" s="25">
        <v>99.42</v>
      </c>
      <c r="CX7" s="25">
        <v>99.36</v>
      </c>
      <c r="CY7" s="25">
        <v>99.45</v>
      </c>
      <c r="CZ7" s="25">
        <v>99.78</v>
      </c>
      <c r="DA7" s="25">
        <v>99.73</v>
      </c>
      <c r="DB7" s="25">
        <v>100</v>
      </c>
      <c r="DC7" s="25">
        <v>100.16</v>
      </c>
      <c r="DD7" s="25">
        <v>100.28</v>
      </c>
      <c r="DE7" s="25">
        <v>100.29</v>
      </c>
      <c r="DF7" s="25">
        <v>100.36</v>
      </c>
      <c r="DG7" s="25">
        <v>100.36</v>
      </c>
      <c r="DH7" s="25">
        <v>46.04</v>
      </c>
      <c r="DI7" s="25">
        <v>48.83</v>
      </c>
      <c r="DJ7" s="25">
        <v>50.11</v>
      </c>
      <c r="DK7" s="25">
        <v>50.32</v>
      </c>
      <c r="DL7" s="25">
        <v>52.01</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v>
      </c>
      <c r="EE7" s="25">
        <v>0</v>
      </c>
      <c r="EF7" s="25">
        <v>0</v>
      </c>
      <c r="EG7" s="25">
        <v>0</v>
      </c>
      <c r="EH7" s="25">
        <v>0</v>
      </c>
      <c r="EI7" s="25">
        <v>0.2</v>
      </c>
      <c r="EJ7" s="25">
        <v>0.32</v>
      </c>
      <c r="EK7" s="25">
        <v>0.28000000000000003</v>
      </c>
      <c r="EL7" s="25">
        <v>0.4</v>
      </c>
      <c r="EM7" s="25">
        <v>0.27</v>
      </c>
      <c r="EN7" s="25">
        <v>0.27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