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92.168.1.49\事務局sv\用水供給課\文書関係（各種研修資料、対内文、起案等）\起案関係\R６年度\福島県\経営比較分析表\通知\経営比較分析表\"/>
    </mc:Choice>
  </mc:AlternateContent>
  <xr:revisionPtr revIDLastSave="0" documentId="13_ncr:1_{D0DF88BC-AFB6-484F-9E0C-E7DF288502C0}" xr6:coauthVersionLast="47" xr6:coauthVersionMax="47" xr10:uidLastSave="{00000000-0000-0000-0000-000000000000}"/>
  <workbookProtection workbookAlgorithmName="SHA-512" workbookHashValue="3+t1aaOY2oCLr/76DQDpeFkinHHM0K3W25ZfJiBhoTlEJl17sDGvJF0rDkbnTRerrjEYgZWq6n3nJyE5DUzDyA==" workbookSaltValue="zvZBN9GJdETjV60kgKPHS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BB10" i="4"/>
  <c r="AT10" i="4"/>
  <c r="AL10" i="4"/>
  <c r="W10" i="4"/>
  <c r="P10" i="4"/>
  <c r="B10" i="4"/>
  <c r="AT8" i="4"/>
  <c r="AD8" i="4"/>
  <c r="W8" i="4"/>
  <c r="P8" i="4"/>
</calcChain>
</file>

<file path=xl/sharedStrings.xml><?xml version="1.0" encoding="utf-8"?>
<sst xmlns="http://schemas.openxmlformats.org/spreadsheetml/2006/main" count="231" uniqueCount="112">
  <si>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</si>
  <si>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</si>
  <si>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</si>
  <si>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</si>
  <si>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</si>
  <si>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</si>
  <si>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</si>
  <si>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</si>
  <si>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</si>
  <si>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</si>
  <si>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</si>
  <si>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</si>
  <si>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</si>
  <si>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</si>
  <si>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</si>
  <si>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</si>
  <si>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</si>
  <si>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</si>
  <si>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</si>
  <si>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</si>
  <si>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</si>
  <si>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</si>
  <si>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</si>
  <si>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</si>
  <si>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</si>
  <si>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</si>
  <si>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</si>
  <si>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</si>
  <si>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</si>
  <si>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</si>
  <si>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</si>
  <si>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</si>
  <si>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</si>
  <si>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</si>
  <si>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</si>
  <si>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</si>
  <si>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</si>
  <si>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</si>
  <si>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</si>
  <si>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</si>
  <si>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</si>
  <si>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</si>
  <si>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</si>
  <si>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</si>
  <si>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</si>
  <si>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</si>
  <si>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</si>
  <si>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</si>
  <si>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</si>
  <si>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</si>
  <si>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</si>
  <si>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</si>
  <si>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</si>
  <si>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</si>
  <si>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</si>
  <si>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</si>
  <si>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</si>
  <si>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</si>
  <si>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</si>
  <si>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</si>
  <si>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</si>
  <si>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</si>
  <si>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</si>
  <si>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</si>
  <si>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</si>
  <si>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</si>
  <si>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</si>
  <si>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</si>
  <si>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</si>
  <si>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</si>
  <si>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</si>
  <si>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</si>
  <si>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</si>
  <si>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</si>
  <si>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</si>
  <si>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</si>
  <si>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</si>
  <si>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</si>
  <si>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</si>
  <si>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</si>
  <si>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</si>
  <si>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</si>
  <si>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</si>
  <si>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</si>
  <si>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</si>
  <si>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</si>
  <si>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</si>
  <si>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</si>
  <si>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</si>
  <si>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</si>
  <si>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</si>
  <si>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</si>
  <si>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</si>
  <si>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会津若松地方広域市町村圏整備組合</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</si>
  <si>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</si>
  <si>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</si>
  <si>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</si>
  <si>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</si>
  <si>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</si>
  <si>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</si>
  <si>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</si>
  <si>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</si>
  <si>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</si>
  <si>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</si>
  <si>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</si>
  <si>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</si>
  <si>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</si>
  <si>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</si>
  <si>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</si>
  <si>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・有形固定資産減価償却率は、全国平均を上回っており、施設の老朽化が進んでいる。
・管路については、経年率は上昇傾向にあるものの、まだ法定耐用年数に達していない状況にある。</t>
    <phoneticPr fontId="4"/>
  </si>
  <si>
    <t>・概ね、財務内容は健全性が確保されていると考えられるが、燃料価格が不透明であるため電気料等について、留意する必要がある。
・施設老朽化対策については、長期財政計画（10ヶ年計画）において、長寿命化・施設更新計画を定め、計画的に対応しているところです。
　今後は将来を見据え、アセットマネジメントを活用し、適正な規模や時期を見極め、施設の更新等を進めます。
・施設の耐震化については、長期財政計画（10ヶ年計画）において、計画的に対応しているところです。
　</t>
    <phoneticPr fontId="4"/>
  </si>
  <si>
    <t>・経常収支比率は、100％を超えており良好といえるが、電気料の高騰や設備更新事業の実施により減価償却費等の経費を含む経常経費は年々増加傾向にある。
・流動比率は、100％を超え支払能力は十分といえる。
・企業債残高は、令和５年度は、償還額が、借入額を上回ったため減少したが、老朽化による設備更新事業等への借入のため増加傾向にある。
・施設利用率は、節水型機器の普及や人口減少等に伴い、減少傾向にある。</t>
    <rPh sb="112" eb="114">
      <t>レイワ</t>
    </rPh>
    <rPh sb="115" eb="117">
      <t>ネンド</t>
    </rPh>
    <rPh sb="119" eb="122">
      <t>ショウカンガク</t>
    </rPh>
    <rPh sb="124" eb="126">
      <t>カリイレ</t>
    </rPh>
    <rPh sb="126" eb="127">
      <t>ガク</t>
    </rPh>
    <rPh sb="128" eb="130">
      <t>ウワマワ</t>
    </rPh>
    <rPh sb="134" eb="136">
      <t>ゲンショウ</t>
    </rPh>
    <rPh sb="162" eb="16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</si>
</sst>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C6-4A6E-BF19-551A67132BC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C5C6-4A6E-BF19-551A67132BC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60.46</c:v>
                </c:pt>
                <c:pt idx="1">
                  <c:v>56.83</c:v>
                </c:pt>
                <c:pt idx="2">
                  <c:v>57.28</c:v>
                </c:pt>
                <c:pt idx="3">
                  <c:v>56.84</c:v>
                </c:pt>
                <c:pt idx="4">
                  <c:v>57.41</c:v>
                </c:pt>
              </c:numCache>
            </c:numRef>
          </c:val>
          <c:extLst>
            <c:ext xmlns:c16="http://schemas.microsoft.com/office/drawing/2014/chart" uri="{C3380CC4-5D6E-409C-BE32-E72D297353CC}">
              <c16:uniqueId val="{00000000-493F-4704-B55E-81AF8E9D6E4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493F-4704-B55E-81AF8E9D6E4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98.11</c:v>
                </c:pt>
                <c:pt idx="1">
                  <c:v>98.09</c:v>
                </c:pt>
                <c:pt idx="2">
                  <c:v>98.18</c:v>
                </c:pt>
                <c:pt idx="3">
                  <c:v>98.24</c:v>
                </c:pt>
                <c:pt idx="4">
                  <c:v>98.55</c:v>
                </c:pt>
              </c:numCache>
            </c:numRef>
          </c:val>
          <c:extLst>
            <c:ext xmlns:c16="http://schemas.microsoft.com/office/drawing/2014/chart" uri="{C3380CC4-5D6E-409C-BE32-E72D297353CC}">
              <c16:uniqueId val="{00000000-A7EC-4013-8420-4BB13DB5F57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A7EC-4013-8420-4BB13DB5F57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123.65</c:v>
                </c:pt>
                <c:pt idx="1">
                  <c:v>126.07</c:v>
                </c:pt>
                <c:pt idx="2">
                  <c:v>120.02</c:v>
                </c:pt>
                <c:pt idx="3">
                  <c:v>116.76</c:v>
                </c:pt>
                <c:pt idx="4">
                  <c:v>106.11</c:v>
                </c:pt>
              </c:numCache>
            </c:numRef>
          </c:val>
          <c:extLst>
            <c:ext xmlns:c16="http://schemas.microsoft.com/office/drawing/2014/chart" uri="{C3380CC4-5D6E-409C-BE32-E72D297353CC}">
              <c16:uniqueId val="{00000000-14BB-426E-8C1F-DC3A8CB2C37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14BB-426E-8C1F-DC3A8CB2C37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66.39</c:v>
                </c:pt>
                <c:pt idx="1">
                  <c:v>68.25</c:v>
                </c:pt>
                <c:pt idx="2">
                  <c:v>67.67</c:v>
                </c:pt>
                <c:pt idx="3">
                  <c:v>67.180000000000007</c:v>
                </c:pt>
                <c:pt idx="4">
                  <c:v>69.22</c:v>
                </c:pt>
              </c:numCache>
            </c:numRef>
          </c:val>
          <c:extLst>
            <c:ext xmlns:c16="http://schemas.microsoft.com/office/drawing/2014/chart" uri="{C3380CC4-5D6E-409C-BE32-E72D297353CC}">
              <c16:uniqueId val="{00000000-8E6E-48BB-BF3E-31C4C5E50A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8E6E-48BB-BF3E-31C4C5E50A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3A-4EC2-96AD-10AB05E2E6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673A-4EC2-96AD-10AB05E2E6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80-4B46-851E-35F490EE8F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3D80-4B46-851E-35F490EE8F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1552.96</c:v>
                </c:pt>
                <c:pt idx="1">
                  <c:v>1912.32</c:v>
                </c:pt>
                <c:pt idx="2">
                  <c:v>3166.64</c:v>
                </c:pt>
                <c:pt idx="3">
                  <c:v>2151.46</c:v>
                </c:pt>
                <c:pt idx="4">
                  <c:v>1407.94</c:v>
                </c:pt>
              </c:numCache>
            </c:numRef>
          </c:val>
          <c:extLst>
            <c:ext xmlns:c16="http://schemas.microsoft.com/office/drawing/2014/chart" uri="{C3380CC4-5D6E-409C-BE32-E72D297353CC}">
              <c16:uniqueId val="{00000000-3389-41CE-80BD-09D9403D15C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3389-41CE-80BD-09D9403D15C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formatCode="#,##0.00;&quot;△&quot;#,##0.00;&quot;-&quot;">
                  <c:v>33.46</c:v>
                </c:pt>
                <c:pt idx="3" formatCode="#,##0.00;&quot;△&quot;#,##0.00;&quot;-&quot;">
                  <c:v>65.13</c:v>
                </c:pt>
                <c:pt idx="4" formatCode="#,##0.00;&quot;△&quot;#,##0.00;&quot;-&quot;">
                  <c:v>59.71</c:v>
                </c:pt>
              </c:numCache>
            </c:numRef>
          </c:val>
          <c:extLst>
            <c:ext xmlns:c16="http://schemas.microsoft.com/office/drawing/2014/chart" uri="{C3380CC4-5D6E-409C-BE32-E72D297353CC}">
              <c16:uniqueId val="{00000000-2CC0-420C-ABE1-A1252A5A5C1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2CC0-420C-ABE1-A1252A5A5C1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129.49</c:v>
                </c:pt>
                <c:pt idx="1">
                  <c:v>131.97999999999999</c:v>
                </c:pt>
                <c:pt idx="2">
                  <c:v>124.55</c:v>
                </c:pt>
                <c:pt idx="3">
                  <c:v>120.42</c:v>
                </c:pt>
                <c:pt idx="4">
                  <c:v>107.1</c:v>
                </c:pt>
              </c:numCache>
            </c:numRef>
          </c:val>
          <c:extLst>
            <c:ext xmlns:c16="http://schemas.microsoft.com/office/drawing/2014/chart" uri="{C3380CC4-5D6E-409C-BE32-E72D297353CC}">
              <c16:uniqueId val="{00000000-F3AF-4591-8FE3-9D2D0518FF2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F3AF-4591-8FE3-9D2D0518FF2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66.19</c:v>
                </c:pt>
                <c:pt idx="1">
                  <c:v>68.790000000000006</c:v>
                </c:pt>
                <c:pt idx="2">
                  <c:v>72.319999999999993</c:v>
                </c:pt>
                <c:pt idx="3">
                  <c:v>75.3</c:v>
                </c:pt>
                <c:pt idx="4">
                  <c:v>83.46</c:v>
                </c:pt>
              </c:numCache>
            </c:numRef>
          </c:val>
          <c:extLst>
            <c:ext xmlns:c16="http://schemas.microsoft.com/office/drawing/2014/chart" uri="{C3380CC4-5D6E-409C-BE32-E72D297353CC}">
              <c16:uniqueId val="{00000000-5B49-4BC5-A395-622361102C1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5B49-4BC5-A395-622361102C1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W22" zoomScale="115" zoomScaleNormal="115" zoomScaleSheetLayoutView="115" workbookViewId="0">
      <selection activeCell="AR59" sqref="AR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会津若松地方広域市町村圏整備組合</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93.76</v>
      </c>
      <c r="J10" s="37"/>
      <c r="K10" s="37"/>
      <c r="L10" s="37"/>
      <c r="M10" s="37"/>
      <c r="N10" s="37"/>
      <c r="O10" s="64"/>
      <c r="P10" s="54">
        <f>データ!$P$6</f>
        <v>93.17</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138262</v>
      </c>
      <c r="AM10" s="65"/>
      <c r="AN10" s="65"/>
      <c r="AO10" s="65"/>
      <c r="AP10" s="65"/>
      <c r="AQ10" s="65"/>
      <c r="AR10" s="65"/>
      <c r="AS10" s="65"/>
      <c r="AT10" s="36">
        <f>データ!$V$6</f>
        <v>232.85</v>
      </c>
      <c r="AU10" s="37"/>
      <c r="AV10" s="37"/>
      <c r="AW10" s="37"/>
      <c r="AX10" s="37"/>
      <c r="AY10" s="37"/>
      <c r="AZ10" s="37"/>
      <c r="BA10" s="37"/>
      <c r="BB10" s="54">
        <f>データ!$W$6</f>
        <v>593.78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qOb6p5JGUd761lNf/DR1w5aS5l4+YXtNcyIxFdA/y+NaJnO7k2GP73VZU8lwYbh9sBf8ATN4uGzrQZOW/NprnA==" saltValue="GEsDbi1OLEQtaEDg6P3K/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78727</v>
      </c>
      <c r="D6" s="20">
        <f t="shared" si="3"/>
        <v>46</v>
      </c>
      <c r="E6" s="20">
        <f t="shared" si="3"/>
        <v>1</v>
      </c>
      <c r="F6" s="20">
        <f t="shared" si="3"/>
        <v>0</v>
      </c>
      <c r="G6" s="20">
        <f t="shared" si="3"/>
        <v>2</v>
      </c>
      <c r="H6" s="20" t="str">
        <f t="shared" si="3"/>
        <v>福島県　会津若松地方広域市町村圏整備組合</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93.76</v>
      </c>
      <c r="P6" s="21">
        <f t="shared" si="3"/>
        <v>93.17</v>
      </c>
      <c r="Q6" s="21">
        <f t="shared" si="3"/>
        <v>0</v>
      </c>
      <c r="R6" s="21" t="str">
        <f t="shared" si="3"/>
        <v>-</v>
      </c>
      <c r="S6" s="21" t="str">
        <f t="shared" si="3"/>
        <v>-</v>
      </c>
      <c r="T6" s="21" t="str">
        <f t="shared" si="3"/>
        <v>-</v>
      </c>
      <c r="U6" s="21">
        <f t="shared" si="3"/>
        <v>138262</v>
      </c>
      <c r="V6" s="21">
        <f t="shared" si="3"/>
        <v>232.85</v>
      </c>
      <c r="W6" s="21">
        <f t="shared" si="3"/>
        <v>593.78</v>
      </c>
      <c r="X6" s="22">
        <f>IF(X7="",NA(),X7)</f>
        <v>123.65</v>
      </c>
      <c r="Y6" s="22">
        <f t="shared" ref="Y6:AG6" si="4">IF(Y7="",NA(),Y7)</f>
        <v>126.07</v>
      </c>
      <c r="Z6" s="22">
        <f t="shared" si="4"/>
        <v>120.02</v>
      </c>
      <c r="AA6" s="22">
        <f t="shared" si="4"/>
        <v>116.76</v>
      </c>
      <c r="AB6" s="22">
        <f t="shared" si="4"/>
        <v>106.11</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1552.96</v>
      </c>
      <c r="AU6" s="22">
        <f t="shared" ref="AU6:BC6" si="6">IF(AU7="",NA(),AU7)</f>
        <v>1912.32</v>
      </c>
      <c r="AV6" s="22">
        <f t="shared" si="6"/>
        <v>3166.64</v>
      </c>
      <c r="AW6" s="22">
        <f t="shared" si="6"/>
        <v>2151.46</v>
      </c>
      <c r="AX6" s="22">
        <f t="shared" si="6"/>
        <v>1407.94</v>
      </c>
      <c r="AY6" s="22">
        <f t="shared" si="6"/>
        <v>271.10000000000002</v>
      </c>
      <c r="AZ6" s="22">
        <f t="shared" si="6"/>
        <v>284.45</v>
      </c>
      <c r="BA6" s="22">
        <f t="shared" si="6"/>
        <v>309.23</v>
      </c>
      <c r="BB6" s="22">
        <f t="shared" si="6"/>
        <v>313.43</v>
      </c>
      <c r="BC6" s="22">
        <f t="shared" si="6"/>
        <v>303.10000000000002</v>
      </c>
      <c r="BD6" s="21" t="str">
        <f>IF(BD7="","",IF(BD7="-","【-】","【"&amp;SUBSTITUTE(TEXT(BD7,"#,##0.00"),"-","△")&amp;"】"))</f>
        <v>【303.10】</v>
      </c>
      <c r="BE6" s="21">
        <f>IF(BE7="",NA(),BE7)</f>
        <v>0</v>
      </c>
      <c r="BF6" s="21">
        <f t="shared" ref="BF6:BN6" si="7">IF(BF7="",NA(),BF7)</f>
        <v>0</v>
      </c>
      <c r="BG6" s="22">
        <f t="shared" si="7"/>
        <v>33.46</v>
      </c>
      <c r="BH6" s="22">
        <f t="shared" si="7"/>
        <v>65.13</v>
      </c>
      <c r="BI6" s="22">
        <f t="shared" si="7"/>
        <v>59.71</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129.49</v>
      </c>
      <c r="BQ6" s="22">
        <f t="shared" ref="BQ6:BY6" si="8">IF(BQ7="",NA(),BQ7)</f>
        <v>131.97999999999999</v>
      </c>
      <c r="BR6" s="22">
        <f t="shared" si="8"/>
        <v>124.55</v>
      </c>
      <c r="BS6" s="22">
        <f t="shared" si="8"/>
        <v>120.42</v>
      </c>
      <c r="BT6" s="22">
        <f t="shared" si="8"/>
        <v>107.1</v>
      </c>
      <c r="BU6" s="22">
        <f t="shared" si="8"/>
        <v>112.84</v>
      </c>
      <c r="BV6" s="22">
        <f t="shared" si="8"/>
        <v>110.77</v>
      </c>
      <c r="BW6" s="22">
        <f t="shared" si="8"/>
        <v>112.35</v>
      </c>
      <c r="BX6" s="22">
        <f t="shared" si="8"/>
        <v>106.47</v>
      </c>
      <c r="BY6" s="22">
        <f t="shared" si="8"/>
        <v>107.7</v>
      </c>
      <c r="BZ6" s="21" t="str">
        <f>IF(BZ7="","",IF(BZ7="-","【-】","【"&amp;SUBSTITUTE(TEXT(BZ7,"#,##0.00"),"-","△")&amp;"】"))</f>
        <v>【107.70】</v>
      </c>
      <c r="CA6" s="22">
        <f>IF(CA7="",NA(),CA7)</f>
        <v>66.19</v>
      </c>
      <c r="CB6" s="22">
        <f t="shared" ref="CB6:CJ6" si="9">IF(CB7="",NA(),CB7)</f>
        <v>68.790000000000006</v>
      </c>
      <c r="CC6" s="22">
        <f t="shared" si="9"/>
        <v>72.319999999999993</v>
      </c>
      <c r="CD6" s="22">
        <f t="shared" si="9"/>
        <v>75.3</v>
      </c>
      <c r="CE6" s="22">
        <f t="shared" si="9"/>
        <v>83.46</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60.46</v>
      </c>
      <c r="CM6" s="22">
        <f t="shared" ref="CM6:CU6" si="10">IF(CM7="",NA(),CM7)</f>
        <v>56.83</v>
      </c>
      <c r="CN6" s="22">
        <f t="shared" si="10"/>
        <v>57.28</v>
      </c>
      <c r="CO6" s="22">
        <f t="shared" si="10"/>
        <v>56.84</v>
      </c>
      <c r="CP6" s="22">
        <f t="shared" si="10"/>
        <v>57.41</v>
      </c>
      <c r="CQ6" s="22">
        <f t="shared" si="10"/>
        <v>61.69</v>
      </c>
      <c r="CR6" s="22">
        <f t="shared" si="10"/>
        <v>62.26</v>
      </c>
      <c r="CS6" s="22">
        <f t="shared" si="10"/>
        <v>62.22</v>
      </c>
      <c r="CT6" s="22">
        <f t="shared" si="10"/>
        <v>61.45</v>
      </c>
      <c r="CU6" s="22">
        <f t="shared" si="10"/>
        <v>61.63</v>
      </c>
      <c r="CV6" s="21" t="str">
        <f>IF(CV7="","",IF(CV7="-","【-】","【"&amp;SUBSTITUTE(TEXT(CV7,"#,##0.00"),"-","△")&amp;"】"))</f>
        <v>【61.63】</v>
      </c>
      <c r="CW6" s="22">
        <f>IF(CW7="",NA(),CW7)</f>
        <v>98.11</v>
      </c>
      <c r="CX6" s="22">
        <f t="shared" ref="CX6:DF6" si="11">IF(CX7="",NA(),CX7)</f>
        <v>98.09</v>
      </c>
      <c r="CY6" s="22">
        <f t="shared" si="11"/>
        <v>98.18</v>
      </c>
      <c r="CZ6" s="22">
        <f t="shared" si="11"/>
        <v>98.24</v>
      </c>
      <c r="DA6" s="22">
        <f t="shared" si="11"/>
        <v>98.55</v>
      </c>
      <c r="DB6" s="22">
        <f t="shared" si="11"/>
        <v>100</v>
      </c>
      <c r="DC6" s="22">
        <f t="shared" si="11"/>
        <v>100.16</v>
      </c>
      <c r="DD6" s="22">
        <f t="shared" si="11"/>
        <v>100.28</v>
      </c>
      <c r="DE6" s="22">
        <f t="shared" si="11"/>
        <v>100.29</v>
      </c>
      <c r="DF6" s="22">
        <f t="shared" si="11"/>
        <v>100.36</v>
      </c>
      <c r="DG6" s="21" t="str">
        <f>IF(DG7="","",IF(DG7="-","【-】","【"&amp;SUBSTITUTE(TEXT(DG7,"#,##0.00"),"-","△")&amp;"】"))</f>
        <v>【100.36】</v>
      </c>
      <c r="DH6" s="22">
        <f>IF(DH7="",NA(),DH7)</f>
        <v>66.39</v>
      </c>
      <c r="DI6" s="22">
        <f t="shared" ref="DI6:DQ6" si="12">IF(DI7="",NA(),DI7)</f>
        <v>68.25</v>
      </c>
      <c r="DJ6" s="22">
        <f t="shared" si="12"/>
        <v>67.67</v>
      </c>
      <c r="DK6" s="22">
        <f t="shared" si="12"/>
        <v>67.180000000000007</v>
      </c>
      <c r="DL6" s="22">
        <f t="shared" si="12"/>
        <v>69.22</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1">
        <f t="shared" ref="DT6:EB6" si="13">IF(DT7="",NA(),DT7)</f>
        <v>0</v>
      </c>
      <c r="DU6" s="21">
        <f t="shared" si="13"/>
        <v>0</v>
      </c>
      <c r="DV6" s="21">
        <f t="shared" si="13"/>
        <v>0</v>
      </c>
      <c r="DW6" s="21">
        <f t="shared" si="13"/>
        <v>0</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1">
        <f t="shared" si="14"/>
        <v>0</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15">
      <c r="A7" s="15"/>
      <c r="B7" s="24">
        <v>2023</v>
      </c>
      <c r="C7" s="24">
        <v>78727</v>
      </c>
      <c r="D7" s="24">
        <v>46</v>
      </c>
      <c r="E7" s="24">
        <v>1</v>
      </c>
      <c r="F7" s="24">
        <v>0</v>
      </c>
      <c r="G7" s="24">
        <v>2</v>
      </c>
      <c r="H7" s="24" t="s">
        <v>93</v>
      </c>
      <c r="I7" s="24" t="s">
        <v>94</v>
      </c>
      <c r="J7" s="24" t="s">
        <v>95</v>
      </c>
      <c r="K7" s="24" t="s">
        <v>96</v>
      </c>
      <c r="L7" s="24" t="s">
        <v>97</v>
      </c>
      <c r="M7" s="24" t="s">
        <v>98</v>
      </c>
      <c r="N7" s="25" t="s">
        <v>99</v>
      </c>
      <c r="O7" s="25">
        <v>93.76</v>
      </c>
      <c r="P7" s="25">
        <v>93.17</v>
      </c>
      <c r="Q7" s="25">
        <v>0</v>
      </c>
      <c r="R7" s="25" t="s">
        <v>99</v>
      </c>
      <c r="S7" s="25" t="s">
        <v>99</v>
      </c>
      <c r="T7" s="25" t="s">
        <v>99</v>
      </c>
      <c r="U7" s="25">
        <v>138262</v>
      </c>
      <c r="V7" s="25">
        <v>232.85</v>
      </c>
      <c r="W7" s="25">
        <v>593.78</v>
      </c>
      <c r="X7" s="25">
        <v>123.65</v>
      </c>
      <c r="Y7" s="25">
        <v>126.07</v>
      </c>
      <c r="Z7" s="25">
        <v>120.02</v>
      </c>
      <c r="AA7" s="25">
        <v>116.76</v>
      </c>
      <c r="AB7" s="25">
        <v>106.11</v>
      </c>
      <c r="AC7" s="25">
        <v>112.91</v>
      </c>
      <c r="AD7" s="25">
        <v>111.13</v>
      </c>
      <c r="AE7" s="25">
        <v>112.49</v>
      </c>
      <c r="AF7" s="25">
        <v>107.33</v>
      </c>
      <c r="AG7" s="25">
        <v>108.93</v>
      </c>
      <c r="AH7" s="25">
        <v>108.93</v>
      </c>
      <c r="AI7" s="25">
        <v>0</v>
      </c>
      <c r="AJ7" s="25">
        <v>0</v>
      </c>
      <c r="AK7" s="25">
        <v>0</v>
      </c>
      <c r="AL7" s="25">
        <v>0</v>
      </c>
      <c r="AM7" s="25">
        <v>0</v>
      </c>
      <c r="AN7" s="25">
        <v>9.92</v>
      </c>
      <c r="AO7" s="25">
        <v>12.29</v>
      </c>
      <c r="AP7" s="25">
        <v>8.77</v>
      </c>
      <c r="AQ7" s="25">
        <v>8.81</v>
      </c>
      <c r="AR7" s="25">
        <v>8.48</v>
      </c>
      <c r="AS7" s="25">
        <v>8.48</v>
      </c>
      <c r="AT7" s="25">
        <v>1552.96</v>
      </c>
      <c r="AU7" s="25">
        <v>1912.32</v>
      </c>
      <c r="AV7" s="25">
        <v>3166.64</v>
      </c>
      <c r="AW7" s="25">
        <v>2151.46</v>
      </c>
      <c r="AX7" s="25">
        <v>1407.94</v>
      </c>
      <c r="AY7" s="25">
        <v>271.10000000000002</v>
      </c>
      <c r="AZ7" s="25">
        <v>284.45</v>
      </c>
      <c r="BA7" s="25">
        <v>309.23</v>
      </c>
      <c r="BB7" s="25">
        <v>313.43</v>
      </c>
      <c r="BC7" s="25">
        <v>303.10000000000002</v>
      </c>
      <c r="BD7" s="25">
        <v>303.10000000000002</v>
      </c>
      <c r="BE7" s="25">
        <v>0</v>
      </c>
      <c r="BF7" s="25">
        <v>0</v>
      </c>
      <c r="BG7" s="25">
        <v>33.46</v>
      </c>
      <c r="BH7" s="25">
        <v>65.13</v>
      </c>
      <c r="BI7" s="25">
        <v>59.71</v>
      </c>
      <c r="BJ7" s="25">
        <v>272.95999999999998</v>
      </c>
      <c r="BK7" s="25">
        <v>260.95999999999998</v>
      </c>
      <c r="BL7" s="25">
        <v>240.07</v>
      </c>
      <c r="BM7" s="25">
        <v>224.81</v>
      </c>
      <c r="BN7" s="25">
        <v>210.83</v>
      </c>
      <c r="BO7" s="25">
        <v>210.83</v>
      </c>
      <c r="BP7" s="25">
        <v>129.49</v>
      </c>
      <c r="BQ7" s="25">
        <v>131.97999999999999</v>
      </c>
      <c r="BR7" s="25">
        <v>124.55</v>
      </c>
      <c r="BS7" s="25">
        <v>120.42</v>
      </c>
      <c r="BT7" s="25">
        <v>107.1</v>
      </c>
      <c r="BU7" s="25">
        <v>112.84</v>
      </c>
      <c r="BV7" s="25">
        <v>110.77</v>
      </c>
      <c r="BW7" s="25">
        <v>112.35</v>
      </c>
      <c r="BX7" s="25">
        <v>106.47</v>
      </c>
      <c r="BY7" s="25">
        <v>107.7</v>
      </c>
      <c r="BZ7" s="25">
        <v>107.7</v>
      </c>
      <c r="CA7" s="25">
        <v>66.19</v>
      </c>
      <c r="CB7" s="25">
        <v>68.790000000000006</v>
      </c>
      <c r="CC7" s="25">
        <v>72.319999999999993</v>
      </c>
      <c r="CD7" s="25">
        <v>75.3</v>
      </c>
      <c r="CE7" s="25">
        <v>83.46</v>
      </c>
      <c r="CF7" s="25">
        <v>73.849999999999994</v>
      </c>
      <c r="CG7" s="25">
        <v>73.180000000000007</v>
      </c>
      <c r="CH7" s="25">
        <v>73.05</v>
      </c>
      <c r="CI7" s="25">
        <v>77.53</v>
      </c>
      <c r="CJ7" s="25">
        <v>76.25</v>
      </c>
      <c r="CK7" s="25">
        <v>76.25</v>
      </c>
      <c r="CL7" s="25">
        <v>60.46</v>
      </c>
      <c r="CM7" s="25">
        <v>56.83</v>
      </c>
      <c r="CN7" s="25">
        <v>57.28</v>
      </c>
      <c r="CO7" s="25">
        <v>56.84</v>
      </c>
      <c r="CP7" s="25">
        <v>57.41</v>
      </c>
      <c r="CQ7" s="25">
        <v>61.69</v>
      </c>
      <c r="CR7" s="25">
        <v>62.26</v>
      </c>
      <c r="CS7" s="25">
        <v>62.22</v>
      </c>
      <c r="CT7" s="25">
        <v>61.45</v>
      </c>
      <c r="CU7" s="25">
        <v>61.63</v>
      </c>
      <c r="CV7" s="25">
        <v>61.63</v>
      </c>
      <c r="CW7" s="25">
        <v>98.11</v>
      </c>
      <c r="CX7" s="25">
        <v>98.09</v>
      </c>
      <c r="CY7" s="25">
        <v>98.18</v>
      </c>
      <c r="CZ7" s="25">
        <v>98.24</v>
      </c>
      <c r="DA7" s="25">
        <v>98.55</v>
      </c>
      <c r="DB7" s="25">
        <v>100</v>
      </c>
      <c r="DC7" s="25">
        <v>100.16</v>
      </c>
      <c r="DD7" s="25">
        <v>100.28</v>
      </c>
      <c r="DE7" s="25">
        <v>100.29</v>
      </c>
      <c r="DF7" s="25">
        <v>100.36</v>
      </c>
      <c r="DG7" s="25">
        <v>100.36</v>
      </c>
      <c r="DH7" s="25">
        <v>66.39</v>
      </c>
      <c r="DI7" s="25">
        <v>68.25</v>
      </c>
      <c r="DJ7" s="25">
        <v>67.67</v>
      </c>
      <c r="DK7" s="25">
        <v>67.180000000000007</v>
      </c>
      <c r="DL7" s="25">
        <v>69.22</v>
      </c>
      <c r="DM7" s="25">
        <v>56.48</v>
      </c>
      <c r="DN7" s="25">
        <v>57.5</v>
      </c>
      <c r="DO7" s="25">
        <v>58.52</v>
      </c>
      <c r="DP7" s="25">
        <v>59.51</v>
      </c>
      <c r="DQ7" s="25">
        <v>60.24</v>
      </c>
      <c r="DR7" s="25">
        <v>60.24</v>
      </c>
      <c r="DS7" s="25">
        <v>0</v>
      </c>
      <c r="DT7" s="25">
        <v>0</v>
      </c>
      <c r="DU7" s="25">
        <v>0</v>
      </c>
      <c r="DV7" s="25">
        <v>0</v>
      </c>
      <c r="DW7" s="25">
        <v>0</v>
      </c>
      <c r="DX7" s="25">
        <v>27.61</v>
      </c>
      <c r="DY7" s="25">
        <v>30.3</v>
      </c>
      <c r="DZ7" s="25">
        <v>31.74</v>
      </c>
      <c r="EA7" s="25">
        <v>32.380000000000003</v>
      </c>
      <c r="EB7" s="25">
        <v>34.479999999999997</v>
      </c>
      <c r="EC7" s="25">
        <v>34.479999999999997</v>
      </c>
      <c r="ED7" s="25">
        <v>0</v>
      </c>
      <c r="EE7" s="25">
        <v>0</v>
      </c>
      <c r="EF7" s="25">
        <v>0</v>
      </c>
      <c r="EG7" s="25">
        <v>0</v>
      </c>
      <c r="EH7" s="25">
        <v>0</v>
      </c>
      <c r="EI7" s="25">
        <v>0.2</v>
      </c>
      <c r="EJ7" s="25">
        <v>0.32</v>
      </c>
      <c r="EK7" s="25">
        <v>0.28000000000000003</v>
      </c>
      <c r="EL7" s="25">
        <v>0.4</v>
      </c>
      <c r="EM7" s="25">
        <v>0.27</v>
      </c>
      <c r="EN7" s="25">
        <v>0.27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