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10.10.5.7\share\広域圏\事務局\水道用水供給事業会計\37経営比較分析表\【R06公表】R05決算に係る経営比較分析\"/>
    </mc:Choice>
  </mc:AlternateContent>
  <xr:revisionPtr revIDLastSave="0" documentId="13_ncr:1_{D17B1C85-1641-423A-9EB4-DB67FA62C10C}" xr6:coauthVersionLast="47" xr6:coauthVersionMax="47" xr10:uidLastSave="{00000000-0000-0000-0000-000000000000}"/>
  <workbookProtection workbookAlgorithmName="SHA-512" workbookHashValue="pOgtv1Kp78QalN9QF8gjXhZZ7cGHqpz116b4efgcrTmtjk58gMoK2zsk3VAFup71vdk5CJFpfYNNeL2ed1bCEg==" workbookSaltValue="xIwq92SZsjySIZSaabn7Yw==" workbookSpinCount="100000" lockStructure="1"/>
  <bookViews>
    <workbookView xWindow="-120" yWindow="-120" windowWidth="20730" windowHeight="1128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P6" i="5"/>
  <c r="P10" i="4" s="1"/>
  <c r="O6" i="5"/>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E85" i="4"/>
  <c r="BB10" i="4"/>
  <c r="AT10" i="4"/>
  <c r="W10" i="4"/>
  <c r="I10" i="4"/>
  <c r="B10" i="4"/>
  <c r="AD8" i="4"/>
  <c r="W8" i="4"/>
  <c r="P8" i="4"/>
  <c r="I8" i="4"/>
</calcChain>
</file>

<file path=xl/sharedStrings.xml><?xml version="1.0" encoding="utf-8"?>
<sst xmlns="http://schemas.openxmlformats.org/spreadsheetml/2006/main" count="231" uniqueCount="114">
  <si>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</si>
  <si>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</si>
  <si>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</si>
  <si>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</si>
  <si>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</si>
  <si>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</si>
  <si>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</si>
  <si>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</si>
  <si>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</si>
  <si>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</si>
  <si>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</si>
  <si>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</si>
  <si>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</si>
  <si>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</si>
  <si>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</si>
  <si>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</si>
  <si>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</si>
  <si>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</si>
  <si>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</si>
  <si>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</si>
  <si>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</si>
  <si>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</si>
  <si>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</si>
  <si>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</si>
  <si>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</si>
  <si>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</si>
  <si>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</si>
  <si>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</si>
  <si>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</si>
  <si>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</si>
  <si>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</si>
  <si>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</si>
  <si>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</si>
  <si>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</si>
  <si>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</si>
  <si>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</si>
  <si>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</si>
  <si>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</si>
  <si>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</si>
  <si>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</si>
  <si>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</si>
  <si>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</si>
  <si>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</si>
  <si>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</si>
  <si>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</si>
  <si>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</si>
  <si>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</si>
  <si>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</si>
  <si>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</si>
  <si>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</si>
  <si>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</si>
  <si>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</si>
  <si>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</si>
  <si>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</si>
  <si>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</si>
  <si>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</si>
  <si>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</si>
  <si>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</si>
  <si>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</si>
  <si>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</si>
  <si>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</si>
  <si>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</si>
  <si>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</si>
  <si>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</si>
  <si>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</si>
  <si>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</si>
  <si>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</si>
  <si>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</si>
  <si>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</si>
  <si>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</si>
  <si>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</si>
  <si>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</si>
  <si>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</si>
  <si>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</si>
  <si>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</si>
  <si>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</si>
  <si>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</si>
  <si>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</si>
  <si>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</si>
  <si>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</si>
  <si>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</si>
  <si>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</si>
  <si>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</si>
  <si>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</si>
  <si>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</si>
  <si>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</si>
  <si>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</si>
  <si>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</si>
  <si>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</si>
  <si>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</si>
  <si>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</si>
  <si>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</si>
  <si>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</si>
  <si>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白河地方広域市町村圏整備組合</t>
  </si>
  <si>
    <t>法適用</t>
  </si>
  <si>
    <t>水道事業</t>
  </si>
  <si>
    <t>用水供給事業</t>
  </si>
  <si>
    <t>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</si>
  <si>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</si>
  <si>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</si>
  <si>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</si>
  <si>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</si>
  <si>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</si>
  <si>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</si>
  <si>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</si>
  <si>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</si>
  <si>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</si>
  <si>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</si>
  <si>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</si>
  <si>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</si>
  <si>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</si>
  <si>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営の健全性・効率性については、累積欠損金もなく経常損益等の指標からは良好な状態といえるが、給水収益に対する企業債残高の割合が高く、短期的債務の支払能力に関しても注意が必要であることから、今後増加が見込まれる施設の修繕費用や更新に係る企業債の償還を踏まえ、一層の経費節減を図り利益の確保に努める。
　老朽化の状況については、管路の老朽化はみられないものの、今後、機械及び装置類の更新需要が増加するため、適切な修繕・維持管理を行い施設の延命化に取り組むとともに、更新計画を精査して必要な施設更新を進める。</t>
    <phoneticPr fontId="4"/>
  </si>
  <si>
    <t>①有形固定資産減価償却率は、供給開始から22年の経過により、法定耐用年数を超える施設が増加し、全国平均値を上回る比率となっている。現在、一部施設の更新を進めているが、今後も比率の上昇に注意し、適切に施設の延命化・更新を行う。
②管路経年化率は0％で、現在のところ管路の老朽化はみられない。
③管路更新率は0％で、管路の更新は行われていない。</t>
    <phoneticPr fontId="4"/>
  </si>
  <si>
    <r>
      <t xml:space="preserve">①経常収支比率は、収支黒字を示す100％以上であり良好と言える。
②累積欠損金比率は0％であり、欠損金は発生していない。
③流動比率は100％以上であり、現在のところ短期的債務の支払能力に問題はないが、全国平均値に比べ低い比率となっており、預金の減少には注意が必要である。
</t>
    </r>
    <r>
      <rPr>
        <sz val="11"/>
        <rFont val="ＭＳ ゴシック"/>
        <family val="3"/>
        <charset val="128"/>
      </rPr>
      <t>④企業債残高対給水収益比率は全国平均値を上回っており、当組合の企業債残高が多いことを表している。当組合は平成13年度の供給開始から22年が経過し、全借入額に対する償還済み割合は73.2％となっている。</t>
    </r>
    <r>
      <rPr>
        <sz val="11"/>
        <color theme="1"/>
        <rFont val="ＭＳ ゴシック"/>
        <family val="3"/>
        <charset val="128"/>
      </rPr>
      <t xml:space="preserve">
⑤料金回収率は、供給単価が給水原価を上回っており良好と言える。
⑥給水原価は、前年度比較で上昇しており、今後も物価の上昇・設備更新に伴う費用増加が見込まれるため、注意が必要である。
⑦施設利用率は95％前後で推移しており、施設が効率的に利用されていると言える。
⑧有収率は100％となっており良好と言える。</t>
    </r>
    <rPh sb="255" eb="257">
      <t>ヒツヨウイ</t>
    </rPh>
    <rPh sb="282" eb="285">
      <t>ゼンネンド</t>
    </rPh>
    <rPh sb="285" eb="287">
      <t>ヒカク</t>
    </rPh>
    <rPh sb="288" eb="290">
      <t>ジョウショウ</t>
    </rPh>
    <rPh sb="295" eb="297">
      <t>コンゴ</t>
    </rPh>
    <rPh sb="298" eb="300">
      <t>ブッカ</t>
    </rPh>
    <rPh sb="301" eb="303">
      <t>ジョウショウ</t>
    </rPh>
    <rPh sb="316" eb="318">
      <t>ミコ</t>
    </rPh>
    <rPh sb="324" eb="326">
      <t>チュウイ</t>
    </rPh>
    <rPh sb="327" eb="32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</si>
</sst>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25-44EE-978C-B967998819D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c:v>
                </c:pt>
                <c:pt idx="1">
                  <c:v>0.32</c:v>
                </c:pt>
                <c:pt idx="2">
                  <c:v>0.28000000000000003</c:v>
                </c:pt>
                <c:pt idx="3">
                  <c:v>0.4</c:v>
                </c:pt>
                <c:pt idx="4">
                  <c:v>0.27</c:v>
                </c:pt>
              </c:numCache>
            </c:numRef>
          </c:val>
          <c:smooth val="0"/>
          <c:extLst>
            <c:ext xmlns:c16="http://schemas.microsoft.com/office/drawing/2014/chart" uri="{C3380CC4-5D6E-409C-BE32-E72D297353CC}">
              <c16:uniqueId val="{00000001-3D25-44EE-978C-B967998819D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94.51</c:v>
                </c:pt>
                <c:pt idx="1">
                  <c:v>94.86</c:v>
                </c:pt>
                <c:pt idx="2">
                  <c:v>95.08</c:v>
                </c:pt>
                <c:pt idx="3">
                  <c:v>94.42</c:v>
                </c:pt>
                <c:pt idx="4">
                  <c:v>94.7</c:v>
                </c:pt>
              </c:numCache>
            </c:numRef>
          </c:val>
          <c:extLst>
            <c:ext xmlns:c16="http://schemas.microsoft.com/office/drawing/2014/chart" uri="{C3380CC4-5D6E-409C-BE32-E72D297353CC}">
              <c16:uniqueId val="{00000000-C15D-4493-98C3-C896795FA6C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61.69</c:v>
                </c:pt>
                <c:pt idx="1">
                  <c:v>62.26</c:v>
                </c:pt>
                <c:pt idx="2">
                  <c:v>62.22</c:v>
                </c:pt>
                <c:pt idx="3">
                  <c:v>61.45</c:v>
                </c:pt>
                <c:pt idx="4">
                  <c:v>61.63</c:v>
                </c:pt>
              </c:numCache>
            </c:numRef>
          </c:val>
          <c:smooth val="0"/>
          <c:extLst>
            <c:ext xmlns:c16="http://schemas.microsoft.com/office/drawing/2014/chart" uri="{C3380CC4-5D6E-409C-BE32-E72D297353CC}">
              <c16:uniqueId val="{00000001-C15D-4493-98C3-C896795FA6C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E9F-4593-BD34-8E99EEF6CF3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c:v>
                </c:pt>
                <c:pt idx="1">
                  <c:v>100.16</c:v>
                </c:pt>
                <c:pt idx="2">
                  <c:v>100.28</c:v>
                </c:pt>
                <c:pt idx="3">
                  <c:v>100.29</c:v>
                </c:pt>
                <c:pt idx="4">
                  <c:v>100.36</c:v>
                </c:pt>
              </c:numCache>
            </c:numRef>
          </c:val>
          <c:smooth val="0"/>
          <c:extLst>
            <c:ext xmlns:c16="http://schemas.microsoft.com/office/drawing/2014/chart" uri="{C3380CC4-5D6E-409C-BE32-E72D297353CC}">
              <c16:uniqueId val="{00000001-0E9F-4593-BD34-8E99EEF6CF3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119.83</c:v>
                </c:pt>
                <c:pt idx="1">
                  <c:v>120.84</c:v>
                </c:pt>
                <c:pt idx="2">
                  <c:v>125.38</c:v>
                </c:pt>
                <c:pt idx="3">
                  <c:v>133.58000000000001</c:v>
                </c:pt>
                <c:pt idx="4">
                  <c:v>127.58</c:v>
                </c:pt>
              </c:numCache>
            </c:numRef>
          </c:val>
          <c:extLst>
            <c:ext xmlns:c16="http://schemas.microsoft.com/office/drawing/2014/chart" uri="{C3380CC4-5D6E-409C-BE32-E72D297353CC}">
              <c16:uniqueId val="{00000000-2B0C-4E3B-B052-8879208831C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112.91</c:v>
                </c:pt>
                <c:pt idx="1">
                  <c:v>111.13</c:v>
                </c:pt>
                <c:pt idx="2">
                  <c:v>112.49</c:v>
                </c:pt>
                <c:pt idx="3">
                  <c:v>107.33</c:v>
                </c:pt>
                <c:pt idx="4">
                  <c:v>108.93</c:v>
                </c:pt>
              </c:numCache>
            </c:numRef>
          </c:val>
          <c:smooth val="0"/>
          <c:extLst>
            <c:ext xmlns:c16="http://schemas.microsoft.com/office/drawing/2014/chart" uri="{C3380CC4-5D6E-409C-BE32-E72D297353CC}">
              <c16:uniqueId val="{00000001-2B0C-4E3B-B052-8879208831C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54.93</c:v>
                </c:pt>
                <c:pt idx="1">
                  <c:v>57.23</c:v>
                </c:pt>
                <c:pt idx="2">
                  <c:v>59.53</c:v>
                </c:pt>
                <c:pt idx="3">
                  <c:v>61.15</c:v>
                </c:pt>
                <c:pt idx="4">
                  <c:v>62.66</c:v>
                </c:pt>
              </c:numCache>
            </c:numRef>
          </c:val>
          <c:extLst>
            <c:ext xmlns:c16="http://schemas.microsoft.com/office/drawing/2014/chart" uri="{C3380CC4-5D6E-409C-BE32-E72D297353CC}">
              <c16:uniqueId val="{00000000-528B-4FF2-ACFF-30A04DB170D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56.48</c:v>
                </c:pt>
                <c:pt idx="1">
                  <c:v>57.5</c:v>
                </c:pt>
                <c:pt idx="2">
                  <c:v>58.52</c:v>
                </c:pt>
                <c:pt idx="3">
                  <c:v>59.51</c:v>
                </c:pt>
                <c:pt idx="4">
                  <c:v>60.24</c:v>
                </c:pt>
              </c:numCache>
            </c:numRef>
          </c:val>
          <c:smooth val="0"/>
          <c:extLst>
            <c:ext xmlns:c16="http://schemas.microsoft.com/office/drawing/2014/chart" uri="{C3380CC4-5D6E-409C-BE32-E72D297353CC}">
              <c16:uniqueId val="{00000001-528B-4FF2-ACFF-30A04DB170D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F8-40F5-83EB-FEC43259F5D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27.61</c:v>
                </c:pt>
                <c:pt idx="1">
                  <c:v>30.3</c:v>
                </c:pt>
                <c:pt idx="2">
                  <c:v>31.74</c:v>
                </c:pt>
                <c:pt idx="3">
                  <c:v>32.380000000000003</c:v>
                </c:pt>
                <c:pt idx="4">
                  <c:v>34.479999999999997</c:v>
                </c:pt>
              </c:numCache>
            </c:numRef>
          </c:val>
          <c:smooth val="0"/>
          <c:extLst>
            <c:ext xmlns:c16="http://schemas.microsoft.com/office/drawing/2014/chart" uri="{C3380CC4-5D6E-409C-BE32-E72D297353CC}">
              <c16:uniqueId val="{00000001-F7F8-40F5-83EB-FEC43259F5D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46-4BD2-97B1-5DFEB2EEE0A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9.92</c:v>
                </c:pt>
                <c:pt idx="1">
                  <c:v>12.29</c:v>
                </c:pt>
                <c:pt idx="2">
                  <c:v>8.77</c:v>
                </c:pt>
                <c:pt idx="3">
                  <c:v>8.81</c:v>
                </c:pt>
                <c:pt idx="4">
                  <c:v>8.48</c:v>
                </c:pt>
              </c:numCache>
            </c:numRef>
          </c:val>
          <c:smooth val="0"/>
          <c:extLst>
            <c:ext xmlns:c16="http://schemas.microsoft.com/office/drawing/2014/chart" uri="{C3380CC4-5D6E-409C-BE32-E72D297353CC}">
              <c16:uniqueId val="{00000001-C946-4BD2-97B1-5DFEB2EEE0A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138.62</c:v>
                </c:pt>
                <c:pt idx="1">
                  <c:v>143.96</c:v>
                </c:pt>
                <c:pt idx="2">
                  <c:v>158.22999999999999</c:v>
                </c:pt>
                <c:pt idx="3">
                  <c:v>209.91</c:v>
                </c:pt>
                <c:pt idx="4">
                  <c:v>229.73</c:v>
                </c:pt>
              </c:numCache>
            </c:numRef>
          </c:val>
          <c:extLst>
            <c:ext xmlns:c16="http://schemas.microsoft.com/office/drawing/2014/chart" uri="{C3380CC4-5D6E-409C-BE32-E72D297353CC}">
              <c16:uniqueId val="{00000000-3882-48BC-BB1F-D7610E5C053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271.10000000000002</c:v>
                </c:pt>
                <c:pt idx="1">
                  <c:v>284.45</c:v>
                </c:pt>
                <c:pt idx="2">
                  <c:v>309.23</c:v>
                </c:pt>
                <c:pt idx="3">
                  <c:v>313.43</c:v>
                </c:pt>
                <c:pt idx="4">
                  <c:v>303.10000000000002</c:v>
                </c:pt>
              </c:numCache>
            </c:numRef>
          </c:val>
          <c:smooth val="0"/>
          <c:extLst>
            <c:ext xmlns:c16="http://schemas.microsoft.com/office/drawing/2014/chart" uri="{C3380CC4-5D6E-409C-BE32-E72D297353CC}">
              <c16:uniqueId val="{00000001-3882-48BC-BB1F-D7610E5C053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401.52</c:v>
                </c:pt>
                <c:pt idx="1">
                  <c:v>360.18</c:v>
                </c:pt>
                <c:pt idx="2">
                  <c:v>307.14999999999998</c:v>
                </c:pt>
                <c:pt idx="3">
                  <c:v>389.46</c:v>
                </c:pt>
                <c:pt idx="4">
                  <c:v>338.53</c:v>
                </c:pt>
              </c:numCache>
            </c:numRef>
          </c:val>
          <c:extLst>
            <c:ext xmlns:c16="http://schemas.microsoft.com/office/drawing/2014/chart" uri="{C3380CC4-5D6E-409C-BE32-E72D297353CC}">
              <c16:uniqueId val="{00000000-D5BC-40E6-AE4B-63D0AB7ED17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272.95999999999998</c:v>
                </c:pt>
                <c:pt idx="1">
                  <c:v>260.95999999999998</c:v>
                </c:pt>
                <c:pt idx="2">
                  <c:v>240.07</c:v>
                </c:pt>
                <c:pt idx="3">
                  <c:v>224.81</c:v>
                </c:pt>
                <c:pt idx="4">
                  <c:v>210.83</c:v>
                </c:pt>
              </c:numCache>
            </c:numRef>
          </c:val>
          <c:smooth val="0"/>
          <c:extLst>
            <c:ext xmlns:c16="http://schemas.microsoft.com/office/drawing/2014/chart" uri="{C3380CC4-5D6E-409C-BE32-E72D297353CC}">
              <c16:uniqueId val="{00000001-D5BC-40E6-AE4B-63D0AB7ED17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135.04</c:v>
                </c:pt>
                <c:pt idx="1">
                  <c:v>137.43</c:v>
                </c:pt>
                <c:pt idx="2">
                  <c:v>146.99</c:v>
                </c:pt>
                <c:pt idx="3">
                  <c:v>159.76</c:v>
                </c:pt>
                <c:pt idx="4">
                  <c:v>146.35</c:v>
                </c:pt>
              </c:numCache>
            </c:numRef>
          </c:val>
          <c:extLst>
            <c:ext xmlns:c16="http://schemas.microsoft.com/office/drawing/2014/chart" uri="{C3380CC4-5D6E-409C-BE32-E72D297353CC}">
              <c16:uniqueId val="{00000000-CF52-43FD-A8DE-74EA3526457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112.84</c:v>
                </c:pt>
                <c:pt idx="1">
                  <c:v>110.77</c:v>
                </c:pt>
                <c:pt idx="2">
                  <c:v>112.35</c:v>
                </c:pt>
                <c:pt idx="3">
                  <c:v>106.47</c:v>
                </c:pt>
                <c:pt idx="4">
                  <c:v>107.7</c:v>
                </c:pt>
              </c:numCache>
            </c:numRef>
          </c:val>
          <c:smooth val="0"/>
          <c:extLst>
            <c:ext xmlns:c16="http://schemas.microsoft.com/office/drawing/2014/chart" uri="{C3380CC4-5D6E-409C-BE32-E72D297353CC}">
              <c16:uniqueId val="{00000001-CF52-43FD-A8DE-74EA3526457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66.31</c:v>
                </c:pt>
                <c:pt idx="1">
                  <c:v>65.099999999999994</c:v>
                </c:pt>
                <c:pt idx="2">
                  <c:v>60.72</c:v>
                </c:pt>
                <c:pt idx="3">
                  <c:v>56.26</c:v>
                </c:pt>
                <c:pt idx="4">
                  <c:v>61.06</c:v>
                </c:pt>
              </c:numCache>
            </c:numRef>
          </c:val>
          <c:extLst>
            <c:ext xmlns:c16="http://schemas.microsoft.com/office/drawing/2014/chart" uri="{C3380CC4-5D6E-409C-BE32-E72D297353CC}">
              <c16:uniqueId val="{00000000-E5C1-4A3C-B213-84163D2EADB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73.849999999999994</c:v>
                </c:pt>
                <c:pt idx="1">
                  <c:v>73.180000000000007</c:v>
                </c:pt>
                <c:pt idx="2">
                  <c:v>73.05</c:v>
                </c:pt>
                <c:pt idx="3">
                  <c:v>77.53</c:v>
                </c:pt>
                <c:pt idx="4">
                  <c:v>76.25</c:v>
                </c:pt>
              </c:numCache>
            </c:numRef>
          </c:val>
          <c:smooth val="0"/>
          <c:extLst>
            <c:ext xmlns:c16="http://schemas.microsoft.com/office/drawing/2014/chart" uri="{C3380CC4-5D6E-409C-BE32-E72D297353CC}">
              <c16:uniqueId val="{00000001-E5C1-4A3C-B213-84163D2EADB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【108.93】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【210.83】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【107.70】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【34.48】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16" zoomScale="85" zoomScaleNormal="85" workbookViewId="0">
      <selection activeCell="CA16" sqref="CA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白河地方広域市町村圏整備組合</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非設置</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82.74</v>
      </c>
      <c r="J10" s="46"/>
      <c r="K10" s="46"/>
      <c r="L10" s="46"/>
      <c r="M10" s="46"/>
      <c r="N10" s="46"/>
      <c r="O10" s="80"/>
      <c r="P10" s="47">
        <f>データ!$P$6</f>
        <v>95.35</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113003</v>
      </c>
      <c r="AM10" s="44"/>
      <c r="AN10" s="44"/>
      <c r="AO10" s="44"/>
      <c r="AP10" s="44"/>
      <c r="AQ10" s="44"/>
      <c r="AR10" s="44"/>
      <c r="AS10" s="44"/>
      <c r="AT10" s="45">
        <f>データ!$V$6</f>
        <v>366.48</v>
      </c>
      <c r="AU10" s="46"/>
      <c r="AV10" s="46"/>
      <c r="AW10" s="46"/>
      <c r="AX10" s="46"/>
      <c r="AY10" s="46"/>
      <c r="AZ10" s="46"/>
      <c r="BA10" s="46"/>
      <c r="BB10" s="47">
        <f>データ!$W$6</f>
        <v>308.35000000000002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【108.93】</v>
      </c>
      <c r="F85" s="13" t="str">
        <f>データ!AS6</f>
        <v>【8.48】</v>
      </c>
      <c r="G85" s="13" t="str">
        <f>データ!BD6</f>
        <v>【303.10】</v>
      </c>
      <c r="H85" s="13" t="str">
        <f>データ!BO6</f>
        <v>【210.83】</v>
      </c>
      <c r="I85" s="13" t="str">
        <f>データ!BZ6</f>
        <v>【107.70】</v>
      </c>
      <c r="J85" s="13" t="str">
        <f>データ!CK6</f>
        <v>【76.25】</v>
      </c>
      <c r="K85" s="13" t="str">
        <f>データ!CV6</f>
        <v>【61.63】</v>
      </c>
      <c r="L85" s="13" t="str">
        <f>データ!DG6</f>
        <v>【100.36】</v>
      </c>
      <c r="M85" s="13" t="str">
        <f>データ!DR6</f>
        <v>【60.24】</v>
      </c>
      <c r="N85" s="13" t="str">
        <f>データ!EC6</f>
        <v>【34.48】</v>
      </c>
      <c r="O85" s="13" t="str">
        <f>データ!EN6</f>
        <v>【0.27】</v>
      </c>
    </row>
  </sheetData>
  <sheetProtection algorithmName="SHA-512" hashValue="NTPoQ6eJayBunTVOy9RkCIjPkimlOjqXf34VR1Z00W4Si4E08zPUe9J+CAhP6X8M4+Usoq0OoWATaMCzg/mG5Q==" saltValue="IM9OpjXNyyI4Ogt+tFTV0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78671</v>
      </c>
      <c r="D6" s="20">
        <f t="shared" si="3"/>
        <v>46</v>
      </c>
      <c r="E6" s="20">
        <f t="shared" si="3"/>
        <v>1</v>
      </c>
      <c r="F6" s="20">
        <f t="shared" si="3"/>
        <v>0</v>
      </c>
      <c r="G6" s="20">
        <f t="shared" si="3"/>
        <v>2</v>
      </c>
      <c r="H6" s="20" t="str">
        <f t="shared" si="3"/>
        <v>福島県　白河地方広域市町村圏整備組合</v>
      </c>
      <c r="I6" s="20" t="str">
        <f t="shared" si="3"/>
        <v>法適用</v>
      </c>
      <c r="J6" s="20" t="str">
        <f t="shared" si="3"/>
        <v>水道事業</v>
      </c>
      <c r="K6" s="20" t="str">
        <f t="shared" si="3"/>
        <v>用水供給事業</v>
      </c>
      <c r="L6" s="20" t="str">
        <f t="shared" si="3"/>
        <v>B</v>
      </c>
      <c r="M6" s="20" t="str">
        <f t="shared" si="3"/>
        <v>非設置</v>
      </c>
      <c r="N6" s="21" t="str">
        <f t="shared" si="3"/>
        <v>-</v>
      </c>
      <c r="O6" s="21">
        <f t="shared" si="3"/>
        <v>82.74</v>
      </c>
      <c r="P6" s="21">
        <f t="shared" si="3"/>
        <v>95.35</v>
      </c>
      <c r="Q6" s="21">
        <f t="shared" si="3"/>
        <v>0</v>
      </c>
      <c r="R6" s="21" t="str">
        <f t="shared" si="3"/>
        <v>-</v>
      </c>
      <c r="S6" s="21" t="str">
        <f t="shared" si="3"/>
        <v>-</v>
      </c>
      <c r="T6" s="21" t="str">
        <f t="shared" si="3"/>
        <v>-</v>
      </c>
      <c r="U6" s="21">
        <f t="shared" si="3"/>
        <v>113003</v>
      </c>
      <c r="V6" s="21">
        <f t="shared" si="3"/>
        <v>366.48</v>
      </c>
      <c r="W6" s="21">
        <f t="shared" si="3"/>
        <v>308.35000000000002</v>
      </c>
      <c r="X6" s="22">
        <f>IF(X7="",NA(),X7)</f>
        <v>119.83</v>
      </c>
      <c r="Y6" s="22">
        <f t="shared" ref="Y6:AG6" si="4">IF(Y7="",NA(),Y7)</f>
        <v>120.84</v>
      </c>
      <c r="Z6" s="22">
        <f t="shared" si="4"/>
        <v>125.38</v>
      </c>
      <c r="AA6" s="22">
        <f t="shared" si="4"/>
        <v>133.58000000000001</v>
      </c>
      <c r="AB6" s="22">
        <f t="shared" si="4"/>
        <v>127.58</v>
      </c>
      <c r="AC6" s="22">
        <f t="shared" si="4"/>
        <v>112.91</v>
      </c>
      <c r="AD6" s="22">
        <f t="shared" si="4"/>
        <v>111.13</v>
      </c>
      <c r="AE6" s="22">
        <f t="shared" si="4"/>
        <v>112.49</v>
      </c>
      <c r="AF6" s="22">
        <f t="shared" si="4"/>
        <v>107.33</v>
      </c>
      <c r="AG6" s="22">
        <f t="shared" si="4"/>
        <v>108.93</v>
      </c>
      <c r="AH6" s="21" t="str">
        <f>IF(AH7="","",IF(AH7="-","【-】","【"&amp;SUBSTITUTE(TEXT(AH7,"#,##0.00"),"-","△")&amp;"】"))</f>
        <v>【108.93】</v>
      </c>
      <c r="AI6" s="21">
        <f>IF(AI7="",NA(),AI7)</f>
        <v>0</v>
      </c>
      <c r="AJ6" s="21">
        <f t="shared" ref="AJ6:AR6" si="5">IF(AJ7="",NA(),AJ7)</f>
        <v>0</v>
      </c>
      <c r="AK6" s="21">
        <f t="shared" si="5"/>
        <v>0</v>
      </c>
      <c r="AL6" s="21">
        <f t="shared" si="5"/>
        <v>0</v>
      </c>
      <c r="AM6" s="21">
        <f t="shared" si="5"/>
        <v>0</v>
      </c>
      <c r="AN6" s="22">
        <f t="shared" si="5"/>
        <v>9.92</v>
      </c>
      <c r="AO6" s="22">
        <f t="shared" si="5"/>
        <v>12.29</v>
      </c>
      <c r="AP6" s="22">
        <f t="shared" si="5"/>
        <v>8.77</v>
      </c>
      <c r="AQ6" s="22">
        <f t="shared" si="5"/>
        <v>8.81</v>
      </c>
      <c r="AR6" s="22">
        <f t="shared" si="5"/>
        <v>8.48</v>
      </c>
      <c r="AS6" s="21" t="str">
        <f>IF(AS7="","",IF(AS7="-","【-】","【"&amp;SUBSTITUTE(TEXT(AS7,"#,##0.00"),"-","△")&amp;"】"))</f>
        <v>【8.48】</v>
      </c>
      <c r="AT6" s="22">
        <f>IF(AT7="",NA(),AT7)</f>
        <v>138.62</v>
      </c>
      <c r="AU6" s="22">
        <f t="shared" ref="AU6:BC6" si="6">IF(AU7="",NA(),AU7)</f>
        <v>143.96</v>
      </c>
      <c r="AV6" s="22">
        <f t="shared" si="6"/>
        <v>158.22999999999999</v>
      </c>
      <c r="AW6" s="22">
        <f t="shared" si="6"/>
        <v>209.91</v>
      </c>
      <c r="AX6" s="22">
        <f t="shared" si="6"/>
        <v>229.73</v>
      </c>
      <c r="AY6" s="22">
        <f t="shared" si="6"/>
        <v>271.10000000000002</v>
      </c>
      <c r="AZ6" s="22">
        <f t="shared" si="6"/>
        <v>284.45</v>
      </c>
      <c r="BA6" s="22">
        <f t="shared" si="6"/>
        <v>309.23</v>
      </c>
      <c r="BB6" s="22">
        <f t="shared" si="6"/>
        <v>313.43</v>
      </c>
      <c r="BC6" s="22">
        <f t="shared" si="6"/>
        <v>303.10000000000002</v>
      </c>
      <c r="BD6" s="21" t="str">
        <f>IF(BD7="","",IF(BD7="-","【-】","【"&amp;SUBSTITUTE(TEXT(BD7,"#,##0.00"),"-","△")&amp;"】"))</f>
        <v>【303.10】</v>
      </c>
      <c r="BE6" s="22">
        <f>IF(BE7="",NA(),BE7)</f>
        <v>401.52</v>
      </c>
      <c r="BF6" s="22">
        <f t="shared" ref="BF6:BN6" si="7">IF(BF7="",NA(),BF7)</f>
        <v>360.18</v>
      </c>
      <c r="BG6" s="22">
        <f t="shared" si="7"/>
        <v>307.14999999999998</v>
      </c>
      <c r="BH6" s="22">
        <f t="shared" si="7"/>
        <v>389.46</v>
      </c>
      <c r="BI6" s="22">
        <f t="shared" si="7"/>
        <v>338.53</v>
      </c>
      <c r="BJ6" s="22">
        <f t="shared" si="7"/>
        <v>272.95999999999998</v>
      </c>
      <c r="BK6" s="22">
        <f t="shared" si="7"/>
        <v>260.95999999999998</v>
      </c>
      <c r="BL6" s="22">
        <f t="shared" si="7"/>
        <v>240.07</v>
      </c>
      <c r="BM6" s="22">
        <f t="shared" si="7"/>
        <v>224.81</v>
      </c>
      <c r="BN6" s="22">
        <f t="shared" si="7"/>
        <v>210.83</v>
      </c>
      <c r="BO6" s="21" t="str">
        <f>IF(BO7="","",IF(BO7="-","【-】","【"&amp;SUBSTITUTE(TEXT(BO7,"#,##0.00"),"-","△")&amp;"】"))</f>
        <v>【210.83】</v>
      </c>
      <c r="BP6" s="22">
        <f>IF(BP7="",NA(),BP7)</f>
        <v>135.04</v>
      </c>
      <c r="BQ6" s="22">
        <f t="shared" ref="BQ6:BY6" si="8">IF(BQ7="",NA(),BQ7)</f>
        <v>137.43</v>
      </c>
      <c r="BR6" s="22">
        <f t="shared" si="8"/>
        <v>146.99</v>
      </c>
      <c r="BS6" s="22">
        <f t="shared" si="8"/>
        <v>159.76</v>
      </c>
      <c r="BT6" s="22">
        <f t="shared" si="8"/>
        <v>146.35</v>
      </c>
      <c r="BU6" s="22">
        <f t="shared" si="8"/>
        <v>112.84</v>
      </c>
      <c r="BV6" s="22">
        <f t="shared" si="8"/>
        <v>110.77</v>
      </c>
      <c r="BW6" s="22">
        <f t="shared" si="8"/>
        <v>112.35</v>
      </c>
      <c r="BX6" s="22">
        <f t="shared" si="8"/>
        <v>106.47</v>
      </c>
      <c r="BY6" s="22">
        <f t="shared" si="8"/>
        <v>107.7</v>
      </c>
      <c r="BZ6" s="21" t="str">
        <f>IF(BZ7="","",IF(BZ7="-","【-】","【"&amp;SUBSTITUTE(TEXT(BZ7,"#,##0.00"),"-","△")&amp;"】"))</f>
        <v>【107.70】</v>
      </c>
      <c r="CA6" s="22">
        <f>IF(CA7="",NA(),CA7)</f>
        <v>66.31</v>
      </c>
      <c r="CB6" s="22">
        <f t="shared" ref="CB6:CJ6" si="9">IF(CB7="",NA(),CB7)</f>
        <v>65.099999999999994</v>
      </c>
      <c r="CC6" s="22">
        <f t="shared" si="9"/>
        <v>60.72</v>
      </c>
      <c r="CD6" s="22">
        <f t="shared" si="9"/>
        <v>56.26</v>
      </c>
      <c r="CE6" s="22">
        <f t="shared" si="9"/>
        <v>61.06</v>
      </c>
      <c r="CF6" s="22">
        <f t="shared" si="9"/>
        <v>73.849999999999994</v>
      </c>
      <c r="CG6" s="22">
        <f t="shared" si="9"/>
        <v>73.180000000000007</v>
      </c>
      <c r="CH6" s="22">
        <f t="shared" si="9"/>
        <v>73.05</v>
      </c>
      <c r="CI6" s="22">
        <f t="shared" si="9"/>
        <v>77.53</v>
      </c>
      <c r="CJ6" s="22">
        <f t="shared" si="9"/>
        <v>76.25</v>
      </c>
      <c r="CK6" s="21" t="str">
        <f>IF(CK7="","",IF(CK7="-","【-】","【"&amp;SUBSTITUTE(TEXT(CK7,"#,##0.00"),"-","△")&amp;"】"))</f>
        <v>【76.25】</v>
      </c>
      <c r="CL6" s="22">
        <f>IF(CL7="",NA(),CL7)</f>
        <v>94.51</v>
      </c>
      <c r="CM6" s="22">
        <f t="shared" ref="CM6:CU6" si="10">IF(CM7="",NA(),CM7)</f>
        <v>94.86</v>
      </c>
      <c r="CN6" s="22">
        <f t="shared" si="10"/>
        <v>95.08</v>
      </c>
      <c r="CO6" s="22">
        <f t="shared" si="10"/>
        <v>94.42</v>
      </c>
      <c r="CP6" s="22">
        <f t="shared" si="10"/>
        <v>94.7</v>
      </c>
      <c r="CQ6" s="22">
        <f t="shared" si="10"/>
        <v>61.69</v>
      </c>
      <c r="CR6" s="22">
        <f t="shared" si="10"/>
        <v>62.26</v>
      </c>
      <c r="CS6" s="22">
        <f t="shared" si="10"/>
        <v>62.22</v>
      </c>
      <c r="CT6" s="22">
        <f t="shared" si="10"/>
        <v>61.45</v>
      </c>
      <c r="CU6" s="22">
        <f t="shared" si="10"/>
        <v>61.63</v>
      </c>
      <c r="CV6" s="21" t="str">
        <f>IF(CV7="","",IF(CV7="-","【-】","【"&amp;SUBSTITUTE(TEXT(CV7,"#,##0.00"),"-","△")&amp;"】"))</f>
        <v>【61.63】</v>
      </c>
      <c r="CW6" s="22">
        <f>IF(CW7="",NA(),CW7)</f>
        <v>100</v>
      </c>
      <c r="CX6" s="22">
        <f t="shared" ref="CX6:DF6" si="11">IF(CX7="",NA(),CX7)</f>
        <v>100</v>
      </c>
      <c r="CY6" s="22">
        <f t="shared" si="11"/>
        <v>100</v>
      </c>
      <c r="CZ6" s="22">
        <f t="shared" si="11"/>
        <v>100</v>
      </c>
      <c r="DA6" s="22">
        <f t="shared" si="11"/>
        <v>100</v>
      </c>
      <c r="DB6" s="22">
        <f t="shared" si="11"/>
        <v>100</v>
      </c>
      <c r="DC6" s="22">
        <f t="shared" si="11"/>
        <v>100.16</v>
      </c>
      <c r="DD6" s="22">
        <f t="shared" si="11"/>
        <v>100.28</v>
      </c>
      <c r="DE6" s="22">
        <f t="shared" si="11"/>
        <v>100.29</v>
      </c>
      <c r="DF6" s="22">
        <f t="shared" si="11"/>
        <v>100.36</v>
      </c>
      <c r="DG6" s="21" t="str">
        <f>IF(DG7="","",IF(DG7="-","【-】","【"&amp;SUBSTITUTE(TEXT(DG7,"#,##0.00"),"-","△")&amp;"】"))</f>
        <v>【100.36】</v>
      </c>
      <c r="DH6" s="22">
        <f>IF(DH7="",NA(),DH7)</f>
        <v>54.93</v>
      </c>
      <c r="DI6" s="22">
        <f t="shared" ref="DI6:DQ6" si="12">IF(DI7="",NA(),DI7)</f>
        <v>57.23</v>
      </c>
      <c r="DJ6" s="22">
        <f t="shared" si="12"/>
        <v>59.53</v>
      </c>
      <c r="DK6" s="22">
        <f t="shared" si="12"/>
        <v>61.15</v>
      </c>
      <c r="DL6" s="22">
        <f t="shared" si="12"/>
        <v>62.66</v>
      </c>
      <c r="DM6" s="22">
        <f t="shared" si="12"/>
        <v>56.48</v>
      </c>
      <c r="DN6" s="22">
        <f t="shared" si="12"/>
        <v>57.5</v>
      </c>
      <c r="DO6" s="22">
        <f t="shared" si="12"/>
        <v>58.52</v>
      </c>
      <c r="DP6" s="22">
        <f t="shared" si="12"/>
        <v>59.51</v>
      </c>
      <c r="DQ6" s="22">
        <f t="shared" si="12"/>
        <v>60.24</v>
      </c>
      <c r="DR6" s="21" t="str">
        <f>IF(DR7="","",IF(DR7="-","【-】","【"&amp;SUBSTITUTE(TEXT(DR7,"#,##0.00"),"-","△")&amp;"】"))</f>
        <v>【60.24】</v>
      </c>
      <c r="DS6" s="21">
        <f>IF(DS7="",NA(),DS7)</f>
        <v>0</v>
      </c>
      <c r="DT6" s="21">
        <f t="shared" ref="DT6:EB6" si="13">IF(DT7="",NA(),DT7)</f>
        <v>0</v>
      </c>
      <c r="DU6" s="21">
        <f t="shared" si="13"/>
        <v>0</v>
      </c>
      <c r="DV6" s="21">
        <f t="shared" si="13"/>
        <v>0</v>
      </c>
      <c r="DW6" s="21">
        <f t="shared" si="13"/>
        <v>0</v>
      </c>
      <c r="DX6" s="22">
        <f t="shared" si="13"/>
        <v>27.61</v>
      </c>
      <c r="DY6" s="22">
        <f t="shared" si="13"/>
        <v>30.3</v>
      </c>
      <c r="DZ6" s="22">
        <f t="shared" si="13"/>
        <v>31.74</v>
      </c>
      <c r="EA6" s="22">
        <f t="shared" si="13"/>
        <v>32.380000000000003</v>
      </c>
      <c r="EB6" s="22">
        <f t="shared" si="13"/>
        <v>34.479999999999997</v>
      </c>
      <c r="EC6" s="21" t="str">
        <f>IF(EC7="","",IF(EC7="-","【-】","【"&amp;SUBSTITUTE(TEXT(EC7,"#,##0.00"),"-","△")&amp;"】"))</f>
        <v>【34.48】</v>
      </c>
      <c r="ED6" s="21">
        <f>IF(ED7="",NA(),ED7)</f>
        <v>0</v>
      </c>
      <c r="EE6" s="21">
        <f t="shared" ref="EE6:EM6" si="14">IF(EE7="",NA(),EE7)</f>
        <v>0</v>
      </c>
      <c r="EF6" s="21">
        <f t="shared" si="14"/>
        <v>0</v>
      </c>
      <c r="EG6" s="21">
        <f t="shared" si="14"/>
        <v>0</v>
      </c>
      <c r="EH6" s="21">
        <f t="shared" si="14"/>
        <v>0</v>
      </c>
      <c r="EI6" s="22">
        <f t="shared" si="14"/>
        <v>0.2</v>
      </c>
      <c r="EJ6" s="22">
        <f t="shared" si="14"/>
        <v>0.32</v>
      </c>
      <c r="EK6" s="22">
        <f t="shared" si="14"/>
        <v>0.28000000000000003</v>
      </c>
      <c r="EL6" s="22">
        <f t="shared" si="14"/>
        <v>0.4</v>
      </c>
      <c r="EM6" s="22">
        <f t="shared" si="14"/>
        <v>0.27</v>
      </c>
      <c r="EN6" s="21" t="str">
        <f>IF(EN7="","",IF(EN7="-","【-】","【"&amp;SUBSTITUTE(TEXT(EN7,"#,##0.00"),"-","△")&amp;"】"))</f>
        <v>【0.27】</v>
      </c>
    </row>
    <row r="7" spans="1:144" s="23" customFormat="1" x14ac:dyDescent="0.15">
      <c r="A7" s="15"/>
      <c r="B7" s="24">
        <v>2023</v>
      </c>
      <c r="C7" s="24">
        <v>78671</v>
      </c>
      <c r="D7" s="24">
        <v>46</v>
      </c>
      <c r="E7" s="24">
        <v>1</v>
      </c>
      <c r="F7" s="24">
        <v>0</v>
      </c>
      <c r="G7" s="24">
        <v>2</v>
      </c>
      <c r="H7" s="24" t="s">
        <v>93</v>
      </c>
      <c r="I7" s="24" t="s">
        <v>94</v>
      </c>
      <c r="J7" s="24" t="s">
        <v>95</v>
      </c>
      <c r="K7" s="24" t="s">
        <v>96</v>
      </c>
      <c r="L7" s="24" t="s">
        <v>97</v>
      </c>
      <c r="M7" s="24" t="s">
        <v>98</v>
      </c>
      <c r="N7" s="25" t="s">
        <v>99</v>
      </c>
      <c r="O7" s="25">
        <v>82.74</v>
      </c>
      <c r="P7" s="25">
        <v>95.35</v>
      </c>
      <c r="Q7" s="25">
        <v>0</v>
      </c>
      <c r="R7" s="25" t="s">
        <v>99</v>
      </c>
      <c r="S7" s="25" t="s">
        <v>99</v>
      </c>
      <c r="T7" s="25" t="s">
        <v>99</v>
      </c>
      <c r="U7" s="25">
        <v>113003</v>
      </c>
      <c r="V7" s="25">
        <v>366.48</v>
      </c>
      <c r="W7" s="25">
        <v>308.35000000000002</v>
      </c>
      <c r="X7" s="25">
        <v>119.83</v>
      </c>
      <c r="Y7" s="25">
        <v>120.84</v>
      </c>
      <c r="Z7" s="25">
        <v>125.38</v>
      </c>
      <c r="AA7" s="25">
        <v>133.58000000000001</v>
      </c>
      <c r="AB7" s="25">
        <v>127.58</v>
      </c>
      <c r="AC7" s="25">
        <v>112.91</v>
      </c>
      <c r="AD7" s="25">
        <v>111.13</v>
      </c>
      <c r="AE7" s="25">
        <v>112.49</v>
      </c>
      <c r="AF7" s="25">
        <v>107.33</v>
      </c>
      <c r="AG7" s="25">
        <v>108.93</v>
      </c>
      <c r="AH7" s="25">
        <v>108.93</v>
      </c>
      <c r="AI7" s="25">
        <v>0</v>
      </c>
      <c r="AJ7" s="25">
        <v>0</v>
      </c>
      <c r="AK7" s="25">
        <v>0</v>
      </c>
      <c r="AL7" s="25">
        <v>0</v>
      </c>
      <c r="AM7" s="25">
        <v>0</v>
      </c>
      <c r="AN7" s="25">
        <v>9.92</v>
      </c>
      <c r="AO7" s="25">
        <v>12.29</v>
      </c>
      <c r="AP7" s="25">
        <v>8.77</v>
      </c>
      <c r="AQ7" s="25">
        <v>8.81</v>
      </c>
      <c r="AR7" s="25">
        <v>8.48</v>
      </c>
      <c r="AS7" s="25">
        <v>8.48</v>
      </c>
      <c r="AT7" s="25">
        <v>138.62</v>
      </c>
      <c r="AU7" s="25">
        <v>143.96</v>
      </c>
      <c r="AV7" s="25">
        <v>158.22999999999999</v>
      </c>
      <c r="AW7" s="25">
        <v>209.91</v>
      </c>
      <c r="AX7" s="25">
        <v>229.73</v>
      </c>
      <c r="AY7" s="25">
        <v>271.10000000000002</v>
      </c>
      <c r="AZ7" s="25">
        <v>284.45</v>
      </c>
      <c r="BA7" s="25">
        <v>309.23</v>
      </c>
      <c r="BB7" s="25">
        <v>313.43</v>
      </c>
      <c r="BC7" s="25">
        <v>303.10000000000002</v>
      </c>
      <c r="BD7" s="25">
        <v>303.10000000000002</v>
      </c>
      <c r="BE7" s="25">
        <v>401.52</v>
      </c>
      <c r="BF7" s="25">
        <v>360.18</v>
      </c>
      <c r="BG7" s="25">
        <v>307.14999999999998</v>
      </c>
      <c r="BH7" s="25">
        <v>389.46</v>
      </c>
      <c r="BI7" s="25">
        <v>338.53</v>
      </c>
      <c r="BJ7" s="25">
        <v>272.95999999999998</v>
      </c>
      <c r="BK7" s="25">
        <v>260.95999999999998</v>
      </c>
      <c r="BL7" s="25">
        <v>240.07</v>
      </c>
      <c r="BM7" s="25">
        <v>224.81</v>
      </c>
      <c r="BN7" s="25">
        <v>210.83</v>
      </c>
      <c r="BO7" s="25">
        <v>210.83</v>
      </c>
      <c r="BP7" s="25">
        <v>135.04</v>
      </c>
      <c r="BQ7" s="25">
        <v>137.43</v>
      </c>
      <c r="BR7" s="25">
        <v>146.99</v>
      </c>
      <c r="BS7" s="25">
        <v>159.76</v>
      </c>
      <c r="BT7" s="25">
        <v>146.35</v>
      </c>
      <c r="BU7" s="25">
        <v>112.84</v>
      </c>
      <c r="BV7" s="25">
        <v>110.77</v>
      </c>
      <c r="BW7" s="25">
        <v>112.35</v>
      </c>
      <c r="BX7" s="25">
        <v>106.47</v>
      </c>
      <c r="BY7" s="25">
        <v>107.7</v>
      </c>
      <c r="BZ7" s="25">
        <v>107.7</v>
      </c>
      <c r="CA7" s="25">
        <v>66.31</v>
      </c>
      <c r="CB7" s="25">
        <v>65.099999999999994</v>
      </c>
      <c r="CC7" s="25">
        <v>60.72</v>
      </c>
      <c r="CD7" s="25">
        <v>56.26</v>
      </c>
      <c r="CE7" s="25">
        <v>61.06</v>
      </c>
      <c r="CF7" s="25">
        <v>73.849999999999994</v>
      </c>
      <c r="CG7" s="25">
        <v>73.180000000000007</v>
      </c>
      <c r="CH7" s="25">
        <v>73.05</v>
      </c>
      <c r="CI7" s="25">
        <v>77.53</v>
      </c>
      <c r="CJ7" s="25">
        <v>76.25</v>
      </c>
      <c r="CK7" s="25">
        <v>76.25</v>
      </c>
      <c r="CL7" s="25">
        <v>94.51</v>
      </c>
      <c r="CM7" s="25">
        <v>94.86</v>
      </c>
      <c r="CN7" s="25">
        <v>95.08</v>
      </c>
      <c r="CO7" s="25">
        <v>94.42</v>
      </c>
      <c r="CP7" s="25">
        <v>94.7</v>
      </c>
      <c r="CQ7" s="25">
        <v>61.69</v>
      </c>
      <c r="CR7" s="25">
        <v>62.26</v>
      </c>
      <c r="CS7" s="25">
        <v>62.22</v>
      </c>
      <c r="CT7" s="25">
        <v>61.45</v>
      </c>
      <c r="CU7" s="25">
        <v>61.63</v>
      </c>
      <c r="CV7" s="25">
        <v>61.63</v>
      </c>
      <c r="CW7" s="25">
        <v>100</v>
      </c>
      <c r="CX7" s="25">
        <v>100</v>
      </c>
      <c r="CY7" s="25">
        <v>100</v>
      </c>
      <c r="CZ7" s="25">
        <v>100</v>
      </c>
      <c r="DA7" s="25">
        <v>100</v>
      </c>
      <c r="DB7" s="25">
        <v>100</v>
      </c>
      <c r="DC7" s="25">
        <v>100.16</v>
      </c>
      <c r="DD7" s="25">
        <v>100.28</v>
      </c>
      <c r="DE7" s="25">
        <v>100.29</v>
      </c>
      <c r="DF7" s="25">
        <v>100.36</v>
      </c>
      <c r="DG7" s="25">
        <v>100.36</v>
      </c>
      <c r="DH7" s="25">
        <v>54.93</v>
      </c>
      <c r="DI7" s="25">
        <v>57.23</v>
      </c>
      <c r="DJ7" s="25">
        <v>59.53</v>
      </c>
      <c r="DK7" s="25">
        <v>61.15</v>
      </c>
      <c r="DL7" s="25">
        <v>62.66</v>
      </c>
      <c r="DM7" s="25">
        <v>56.48</v>
      </c>
      <c r="DN7" s="25">
        <v>57.5</v>
      </c>
      <c r="DO7" s="25">
        <v>58.52</v>
      </c>
      <c r="DP7" s="25">
        <v>59.51</v>
      </c>
      <c r="DQ7" s="25">
        <v>60.24</v>
      </c>
      <c r="DR7" s="25">
        <v>60.24</v>
      </c>
      <c r="DS7" s="25">
        <v>0</v>
      </c>
      <c r="DT7" s="25">
        <v>0</v>
      </c>
      <c r="DU7" s="25">
        <v>0</v>
      </c>
      <c r="DV7" s="25">
        <v>0</v>
      </c>
      <c r="DW7" s="25">
        <v>0</v>
      </c>
      <c r="DX7" s="25">
        <v>27.61</v>
      </c>
      <c r="DY7" s="25">
        <v>30.3</v>
      </c>
      <c r="DZ7" s="25">
        <v>31.74</v>
      </c>
      <c r="EA7" s="25">
        <v>32.380000000000003</v>
      </c>
      <c r="EB7" s="25">
        <v>34.479999999999997</v>
      </c>
      <c r="EC7" s="25">
        <v>34.479999999999997</v>
      </c>
      <c r="ED7" s="25">
        <v>0</v>
      </c>
      <c r="EE7" s="25">
        <v>0</v>
      </c>
      <c r="EF7" s="25">
        <v>0</v>
      </c>
      <c r="EG7" s="25">
        <v>0</v>
      </c>
      <c r="EH7" s="25">
        <v>0</v>
      </c>
      <c r="EI7" s="25">
        <v>0.2</v>
      </c>
      <c r="EJ7" s="25">
        <v>0.32</v>
      </c>
      <c r="EK7" s="25">
        <v>0.28000000000000003</v>
      </c>
      <c r="EL7" s="25">
        <v>0.4</v>
      </c>
      <c r="EM7" s="25">
        <v>0.27</v>
      </c>
      <c r="EN7" s="25">
        <v>0.27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107</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