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uck12\共有データ\地域整備課共有\古川直也（水道）\照会（R6～）\"/>
    </mc:Choice>
  </mc:AlternateContent>
  <xr:revisionPtr revIDLastSave="0" documentId="13_ncr:1_{145F345C-953E-44E6-8582-284347676850}" xr6:coauthVersionLast="47" xr6:coauthVersionMax="47" xr10:uidLastSave="{00000000-0000-0000-0000-000000000000}"/>
  <workbookProtection workbookAlgorithmName="SHA-512" workbookHashValue="s6csbN9C3Ogw1cdqGQ67cu31gK/bUh+q0lmsTfwjJv+j5atlPQDxUgZNBk8vtb/8AF9X3n0NaojQ/0jlnsAaWQ==" workbookSaltValue="CdizA4iI0szIwi2P0tUJGg==" workbookSpinCount="100000" lockStructure="1"/>
  <bookViews>
    <workbookView xWindow="-108" yWindow="-108" windowWidth="23256" windowHeight="1245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AL8" i="4" s="1"/>
  <c r="Q6" i="5"/>
  <c r="P6" i="5"/>
  <c r="O6" i="5"/>
  <c r="N6" i="5"/>
  <c r="B10" i="4" s="1"/>
  <c r="M6" i="5"/>
  <c r="AD8" i="4" s="1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F85" i="4"/>
  <c r="BB10" i="4"/>
  <c r="AT10" i="4"/>
  <c r="AL10" i="4"/>
  <c r="W10" i="4"/>
  <c r="P10" i="4"/>
  <c r="I10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<sst xmlns="http://schemas.openxmlformats.org/spreadsheetml/2006/main" count="228" uniqueCount="113">
  <si>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</si>
  <si>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</si>
  <si>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</si>
  <si>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</si>
  <si>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</si>
  <si>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</si>
  <si>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</si>
  <si>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</si>
  <si>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</si>
  <si>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</si>
  <si>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</si>
  <si>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</si>
  <si>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</si>
  <si>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</si>
  <si>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</si>
  <si>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</si>
  <si>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</si>
  <si>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</si>
  <si>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</si>
  <si>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</si>
  <si>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</si>
  <si>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</si>
  <si>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</si>
  <si>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</si>
  <si>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</si>
  <si>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</si>
  <si>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</si>
  <si>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</si>
  <si>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</si>
  <si>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</si>
  <si>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</si>
  <si>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</si>
  <si>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</si>
  <si>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</si>
  <si>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</si>
  <si>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</si>
  <si>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</si>
  <si>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</si>
  <si>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</si>
  <si>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</si>
  <si>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</si>
  <si>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</si>
  <si>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</si>
  <si>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</si>
  <si>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</si>
  <si>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</si>
  <si>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</si>
  <si>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</si>
  <si>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</si>
  <si>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</si>
  <si>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</si>
  <si>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</si>
  <si>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</si>
  <si>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</si>
  <si>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</si>
  <si>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</si>
  <si>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</si>
  <si>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</si>
  <si>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</si>
  <si>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</si>
  <si>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</si>
  <si>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</si>
  <si>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</si>
  <si>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</si>
  <si>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</si>
  <si>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</si>
  <si>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</si>
  <si>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</si>
  <si>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</si>
  <si>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</si>
  <si>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</si>
  <si>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</si>
  <si>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</si>
  <si>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</si>
  <si>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</si>
  <si>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</si>
  <si>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</si>
  <si>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</si>
  <si>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</si>
  <si>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</si>
  <si>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</si>
  <si>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</si>
  <si>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</si>
  <si>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</si>
  <si>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</si>
  <si>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</si>
  <si>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</si>
  <si>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</si>
  <si>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</si>
  <si>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</si>
  <si>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</si>
  <si>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</si>
  <si>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</si>
  <si>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玉川村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</si>
  <si>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</si>
  <si>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</si>
  <si>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</si>
  <si>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</si>
  <si>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</si>
  <si>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</si>
  <si>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</si>
  <si>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</si>
  <si>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</si>
  <si>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</si>
  <si>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</si>
  <si>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</si>
  <si>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</si>
  <si>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</si>
  <si>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</si>
  <si>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</si>
  <si>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有形固定資産減価償却率及び管路経年化率はともに、類似団体平均値を下回っている。今後も継続して老朽化対策を図っていきたい。
　管路更新率は、年度ごとの変動がみられるため、計画的な管路更新を行っていきたい。</t>
    <rPh sb="1" eb="7">
      <t>ユウケイコテイシサン</t>
    </rPh>
    <rPh sb="7" eb="11">
      <t>ゲンカショウキャク</t>
    </rPh>
    <rPh sb="11" eb="12">
      <t>リツ</t>
    </rPh>
    <rPh sb="12" eb="13">
      <t>オヨ</t>
    </rPh>
    <rPh sb="14" eb="16">
      <t>カンロ</t>
    </rPh>
    <rPh sb="16" eb="20">
      <t>ケイネンカリツ</t>
    </rPh>
    <rPh sb="25" eb="27">
      <t>ルイジ</t>
    </rPh>
    <rPh sb="27" eb="32">
      <t>ダンタイヘイキンチ</t>
    </rPh>
    <rPh sb="33" eb="35">
      <t>シタマワ</t>
    </rPh>
    <rPh sb="40" eb="42">
      <t>コンゴ</t>
    </rPh>
    <rPh sb="43" eb="45">
      <t>ケイゾク</t>
    </rPh>
    <rPh sb="47" eb="52">
      <t>ロウキュウカタイサク</t>
    </rPh>
    <rPh sb="53" eb="54">
      <t>ハカ</t>
    </rPh>
    <rPh sb="63" eb="68">
      <t>カンロコウシンリツ</t>
    </rPh>
    <rPh sb="70" eb="72">
      <t>ネンド</t>
    </rPh>
    <rPh sb="75" eb="77">
      <t>ヘンドウ</t>
    </rPh>
    <rPh sb="85" eb="88">
      <t>ケイカクテキ</t>
    </rPh>
    <rPh sb="89" eb="91">
      <t>カンロ</t>
    </rPh>
    <rPh sb="91" eb="93">
      <t>コウシン</t>
    </rPh>
    <rPh sb="94" eb="95">
      <t>オコナ</t>
    </rPh>
    <phoneticPr fontId="4"/>
  </si>
  <si>
    <t>　経常収支比率は100%を超えているが、料金回収率は依然として50%を下回っているため、一般会計補助金に依存した経営状況となっている。
　給水原価については、年々増加しており、令和5年度は過去最高値となっている。経営の健全化を図るためにも料金の見直しが必要と考えられる。
　昨年度と同様に配水管路更新等の建設投資が増加したことにより、企業債残高も増加している。今後も建設投資は増加する見込みであるため、企業債の残高も増加していくと考えられる。
　有収率については、これまで低下していたが、令和５年度は令和４年度比で同率となった。今後も漏水の早期発見、修繕に努め、有収率の向上を図りたい。</t>
    <rPh sb="1" eb="3">
      <t>ケイジョウ</t>
    </rPh>
    <rPh sb="3" eb="7">
      <t>シュウシヒリツ</t>
    </rPh>
    <rPh sb="13" eb="14">
      <t>コ</t>
    </rPh>
    <rPh sb="20" eb="24">
      <t>リョウキンカイシュウ</t>
    </rPh>
    <rPh sb="24" eb="25">
      <t>リツ</t>
    </rPh>
    <rPh sb="26" eb="28">
      <t>イゼン</t>
    </rPh>
    <rPh sb="35" eb="37">
      <t>シタマワ</t>
    </rPh>
    <rPh sb="44" eb="51">
      <t>イッパンカイケイホジョキン</t>
    </rPh>
    <rPh sb="52" eb="54">
      <t>イゾン</t>
    </rPh>
    <rPh sb="56" eb="60">
      <t>ケイエイジョウキョウ</t>
    </rPh>
    <rPh sb="69" eb="73">
      <t>キュウスイゲンカ</t>
    </rPh>
    <rPh sb="79" eb="81">
      <t>ネンネン</t>
    </rPh>
    <rPh sb="81" eb="83">
      <t>ゾウカ</t>
    </rPh>
    <rPh sb="88" eb="90">
      <t>レイワ</t>
    </rPh>
    <rPh sb="91" eb="93">
      <t>ネンド</t>
    </rPh>
    <rPh sb="94" eb="98">
      <t>カコサイコウ</t>
    </rPh>
    <rPh sb="98" eb="99">
      <t>チ</t>
    </rPh>
    <rPh sb="106" eb="108">
      <t>ケイエイ</t>
    </rPh>
    <rPh sb="109" eb="112">
      <t>ケンゼンカ</t>
    </rPh>
    <rPh sb="113" eb="114">
      <t>ハカ</t>
    </rPh>
    <rPh sb="119" eb="121">
      <t>リョウキン</t>
    </rPh>
    <rPh sb="122" eb="124">
      <t>ミナオ</t>
    </rPh>
    <rPh sb="126" eb="128">
      <t>ヒツヨウ</t>
    </rPh>
    <rPh sb="129" eb="130">
      <t>カンガ</t>
    </rPh>
    <rPh sb="137" eb="140">
      <t>サクネンド</t>
    </rPh>
    <rPh sb="141" eb="143">
      <t>ドウヨウ</t>
    </rPh>
    <rPh sb="167" eb="170">
      <t>キギョウサイ</t>
    </rPh>
    <rPh sb="170" eb="172">
      <t>ザンダカ</t>
    </rPh>
    <rPh sb="223" eb="226">
      <t>ユウシュウリツ</t>
    </rPh>
    <rPh sb="236" eb="238">
      <t>テイカ</t>
    </rPh>
    <rPh sb="244" eb="246">
      <t>レイワ</t>
    </rPh>
    <rPh sb="247" eb="249">
      <t>ネンド</t>
    </rPh>
    <rPh sb="250" eb="252">
      <t>レイワ</t>
    </rPh>
    <rPh sb="253" eb="256">
      <t>ネンドヒ</t>
    </rPh>
    <rPh sb="257" eb="259">
      <t>ドウリツ</t>
    </rPh>
    <rPh sb="264" eb="266">
      <t>コンゴ</t>
    </rPh>
    <rPh sb="267" eb="269">
      <t>ロウスイ</t>
    </rPh>
    <phoneticPr fontId="4"/>
  </si>
  <si>
    <t>　今後、健全な経営を行っていくための課題として、料金回収率の改善、水道料金の見直し、経費の削減が挙げられる。
　都市部への人口流出が増加しているといった社会情勢を鑑みると、本村も人口減少は避けられない課題である。このため、水道事業への収入は益々減少すると考えられる。経費の削減を図るために、既存の施設の統廃合を行い、維持管理費を削減していく必要がある。</t>
    <rPh sb="1" eb="3">
      <t>コンゴ</t>
    </rPh>
    <rPh sb="4" eb="6">
      <t>ケンゼン</t>
    </rPh>
    <rPh sb="7" eb="9">
      <t>ケイエイ</t>
    </rPh>
    <rPh sb="10" eb="11">
      <t>オコナ</t>
    </rPh>
    <rPh sb="18" eb="20">
      <t>カダイ</t>
    </rPh>
    <rPh sb="24" eb="26">
      <t>リョウキン</t>
    </rPh>
    <rPh sb="26" eb="28">
      <t>カイシュウ</t>
    </rPh>
    <rPh sb="28" eb="29">
      <t>リツ</t>
    </rPh>
    <rPh sb="30" eb="32">
      <t>カイゼン</t>
    </rPh>
    <rPh sb="33" eb="37">
      <t>スイドウリョウキン</t>
    </rPh>
    <rPh sb="38" eb="40">
      <t>ミナオ</t>
    </rPh>
    <rPh sb="42" eb="44">
      <t>ケイヒ</t>
    </rPh>
    <rPh sb="45" eb="47">
      <t>サクゲン</t>
    </rPh>
    <rPh sb="48" eb="49">
      <t>ア</t>
    </rPh>
    <rPh sb="56" eb="59">
      <t>トシブ</t>
    </rPh>
    <rPh sb="61" eb="63">
      <t>ジンコウ</t>
    </rPh>
    <rPh sb="66" eb="68">
      <t>ゾウカ</t>
    </rPh>
    <rPh sb="76" eb="80">
      <t>シャカイジョウセイ</t>
    </rPh>
    <rPh sb="81" eb="82">
      <t>カンガ</t>
    </rPh>
    <rPh sb="86" eb="88">
      <t>ホンソン</t>
    </rPh>
    <rPh sb="89" eb="93">
      <t>ジンコウゲンショウ</t>
    </rPh>
    <rPh sb="94" eb="95">
      <t>サ</t>
    </rPh>
    <rPh sb="100" eb="102">
      <t>カダイ</t>
    </rPh>
    <rPh sb="111" eb="115">
      <t>スイドウジギョウ</t>
    </rPh>
    <rPh sb="117" eb="119">
      <t>シュウニュウ</t>
    </rPh>
    <rPh sb="120" eb="122">
      <t>マスマス</t>
    </rPh>
    <rPh sb="122" eb="124">
      <t>ゲンショウ</t>
    </rPh>
    <rPh sb="127" eb="128">
      <t>カンガ</t>
    </rPh>
    <rPh sb="133" eb="135">
      <t>ケイヒ</t>
    </rPh>
    <rPh sb="136" eb="138">
      <t>サクゲン</t>
    </rPh>
    <rPh sb="139" eb="140">
      <t>ハカ</t>
    </rPh>
    <rPh sb="145" eb="147">
      <t>キゾン</t>
    </rPh>
    <rPh sb="148" eb="150">
      <t>シセツ</t>
    </rPh>
    <rPh sb="151" eb="154">
      <t>トウハイゴウ</t>
    </rPh>
    <rPh sb="155" eb="156">
      <t>オコナ</t>
    </rPh>
    <rPh sb="158" eb="163">
      <t>イジカンリヒ</t>
    </rPh>
    <rPh sb="164" eb="166">
      <t>サクゲン</t>
    </rPh>
    <rPh sb="170" eb="17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</si>
</sst>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2.72</c:v>
                </c:pt>
                <c:pt idx="1">
                  <c:v>3.1</c:v>
                </c:pt>
                <c:pt idx="2">
                  <c:v>1.7</c:v>
                </c:pt>
                <c:pt idx="3">
                  <c:v>1.58</c:v>
                </c:pt>
                <c:pt idx="4">
                  <c:v>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F-47D0-99B9-4F0EF5CB1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0.4</c:v>
                </c:pt>
                <c:pt idx="2">
                  <c:v>0.36</c:v>
                </c:pt>
                <c:pt idx="3">
                  <c:v>0.56999999999999995</c:v>
                </c:pt>
                <c:pt idx="4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F-47D0-99B9-4F0EF5CB1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63.25</c:v>
                </c:pt>
                <c:pt idx="1">
                  <c:v>63.68</c:v>
                </c:pt>
                <c:pt idx="2">
                  <c:v>63.84</c:v>
                </c:pt>
                <c:pt idx="3">
                  <c:v>63.03</c:v>
                </c:pt>
                <c:pt idx="4">
                  <c:v>64.040000000000006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9-4587-9851-A5BC1138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49.64</c:v>
                </c:pt>
                <c:pt idx="1">
                  <c:v>49.38</c:v>
                </c:pt>
                <c:pt idx="2">
                  <c:v>50.09</c:v>
                </c:pt>
                <c:pt idx="3">
                  <c:v>50.1</c:v>
                </c:pt>
                <c:pt idx="4">
                  <c:v>49.76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9-4587-9851-A5BC1138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83.67</c:v>
                </c:pt>
                <c:pt idx="1">
                  <c:v>83.63</c:v>
                </c:pt>
                <c:pt idx="2">
                  <c:v>83.47</c:v>
                </c:pt>
                <c:pt idx="3">
                  <c:v>83.39</c:v>
                </c:pt>
                <c:pt idx="4">
                  <c:v>83.39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5-4963-8966-9F72FD39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78.09</c:v>
                </c:pt>
                <c:pt idx="1">
                  <c:v>78.010000000000005</c:v>
                </c:pt>
                <c:pt idx="2">
                  <c:v>77.599999999999994</c:v>
                </c:pt>
                <c:pt idx="3">
                  <c:v>77.3</c:v>
                </c:pt>
                <c:pt idx="4">
                  <c:v>76.64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5-4963-8966-9F72FD39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100.4</c:v>
                </c:pt>
                <c:pt idx="1">
                  <c:v>101.83</c:v>
                </c:pt>
                <c:pt idx="2">
                  <c:v>102.68</c:v>
                </c:pt>
                <c:pt idx="3">
                  <c:v>103.29</c:v>
                </c:pt>
                <c:pt idx="4">
                  <c:v>103.06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8-4BB4-970D-40F5EC1C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104.35</c:v>
                </c:pt>
                <c:pt idx="1">
                  <c:v>105.34</c:v>
                </c:pt>
                <c:pt idx="2">
                  <c:v>105.77</c:v>
                </c:pt>
                <c:pt idx="3">
                  <c:v>104.82</c:v>
                </c:pt>
                <c:pt idx="4">
                  <c:v>106.46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8-4BB4-970D-40F5EC1C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42.29</c:v>
                </c:pt>
                <c:pt idx="1">
                  <c:v>43.22</c:v>
                </c:pt>
                <c:pt idx="2">
                  <c:v>44.15</c:v>
                </c:pt>
                <c:pt idx="3">
                  <c:v>45.41</c:v>
                </c:pt>
                <c:pt idx="4">
                  <c:v>45.41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F-4B95-B8CD-A1F075C53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47.31</c:v>
                </c:pt>
                <c:pt idx="1">
                  <c:v>47.5</c:v>
                </c:pt>
                <c:pt idx="2">
                  <c:v>48.41</c:v>
                </c:pt>
                <c:pt idx="3">
                  <c:v>50.02</c:v>
                </c:pt>
                <c:pt idx="4">
                  <c:v>51.38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F-4B95-B8CD-A1F075C53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0.55000000000000004</c:v>
                </c:pt>
                <c:pt idx="1">
                  <c:v>0.55000000000000004</c:v>
                </c:pt>
                <c:pt idx="2">
                  <c:v>0.55000000000000004</c:v>
                </c:pt>
                <c:pt idx="3">
                  <c:v>0.55000000000000004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D-40F6-BD2A-0BEA178F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16.77</c:v>
                </c:pt>
                <c:pt idx="1">
                  <c:v>17.399999999999999</c:v>
                </c:pt>
                <c:pt idx="2">
                  <c:v>18.64</c:v>
                </c:pt>
                <c:pt idx="3">
                  <c:v>19.510000000000002</c:v>
                </c:pt>
                <c:pt idx="4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D-40F6-BD2A-0BEA178F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C-45FC-8505-4F213E67B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21.69</c:v>
                </c:pt>
                <c:pt idx="1">
                  <c:v>24.04</c:v>
                </c:pt>
                <c:pt idx="2">
                  <c:v>28.03</c:v>
                </c:pt>
                <c:pt idx="3">
                  <c:v>26.73</c:v>
                </c:pt>
                <c:pt idx="4">
                  <c:v>27.85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C-45FC-8505-4F213E67B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448.25</c:v>
                </c:pt>
                <c:pt idx="1">
                  <c:v>443.89</c:v>
                </c:pt>
                <c:pt idx="2">
                  <c:v>643.37</c:v>
                </c:pt>
                <c:pt idx="3">
                  <c:v>649.88</c:v>
                </c:pt>
                <c:pt idx="4">
                  <c:v>148.49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F-47A8-A5F8-D7757D534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301.04000000000002</c:v>
                </c:pt>
                <c:pt idx="1">
                  <c:v>305.08</c:v>
                </c:pt>
                <c:pt idx="2">
                  <c:v>305.33999999999997</c:v>
                </c:pt>
                <c:pt idx="3">
                  <c:v>310.01</c:v>
                </c:pt>
                <c:pt idx="4">
                  <c:v>311.12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7A8-A5F8-D7757D534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1223.69</c:v>
                </c:pt>
                <c:pt idx="1">
                  <c:v>1233.02</c:v>
                </c:pt>
                <c:pt idx="2">
                  <c:v>1256.73</c:v>
                </c:pt>
                <c:pt idx="3">
                  <c:v>1404.7</c:v>
                </c:pt>
                <c:pt idx="4">
                  <c:v>1677.3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32E-A771-915DC22F7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551.62</c:v>
                </c:pt>
                <c:pt idx="1">
                  <c:v>585.59</c:v>
                </c:pt>
                <c:pt idx="2">
                  <c:v>561.34</c:v>
                </c:pt>
                <c:pt idx="3">
                  <c:v>538.33000000000004</c:v>
                </c:pt>
                <c:pt idx="4">
                  <c:v>515.14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F-432E-A771-915DC22F7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49.49</c:v>
                </c:pt>
                <c:pt idx="1">
                  <c:v>47.23</c:v>
                </c:pt>
                <c:pt idx="2">
                  <c:v>46.96</c:v>
                </c:pt>
                <c:pt idx="3">
                  <c:v>46.35</c:v>
                </c:pt>
                <c:pt idx="4">
                  <c:v>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D-4ECF-AC62-6DFD9D00E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87.11</c:v>
                </c:pt>
                <c:pt idx="1">
                  <c:v>82.78</c:v>
                </c:pt>
                <c:pt idx="2">
                  <c:v>84.82</c:v>
                </c:pt>
                <c:pt idx="3">
                  <c:v>82.29</c:v>
                </c:pt>
                <c:pt idx="4">
                  <c:v>84.16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D-4ECF-AC62-6DFD9D00E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380.34</c:v>
                </c:pt>
                <c:pt idx="1">
                  <c:v>399.59</c:v>
                </c:pt>
                <c:pt idx="2">
                  <c:v>402.28</c:v>
                </c:pt>
                <c:pt idx="3">
                  <c:v>408.51</c:v>
                </c:pt>
                <c:pt idx="4">
                  <c:v>429.86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8-473E-8B5C-7FDCD2464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223.98</c:v>
                </c:pt>
                <c:pt idx="1">
                  <c:v>225.09</c:v>
                </c:pt>
                <c:pt idx="2">
                  <c:v>224.82</c:v>
                </c:pt>
                <c:pt idx="3">
                  <c:v>230.85</c:v>
                </c:pt>
                <c:pt idx="4">
                  <c:v>230.21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8-473E-8B5C-7FDCD2464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51" zoomScaleNormal="10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福島県　玉川村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A8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6191</v>
      </c>
      <c r="AM8" s="44"/>
      <c r="AN8" s="44"/>
      <c r="AO8" s="44"/>
      <c r="AP8" s="44"/>
      <c r="AQ8" s="44"/>
      <c r="AR8" s="44"/>
      <c r="AS8" s="44"/>
      <c r="AT8" s="45">
        <f>データ!$S$6</f>
        <v>46.67</v>
      </c>
      <c r="AU8" s="46"/>
      <c r="AV8" s="46"/>
      <c r="AW8" s="46"/>
      <c r="AX8" s="46"/>
      <c r="AY8" s="46"/>
      <c r="AZ8" s="46"/>
      <c r="BA8" s="46"/>
      <c r="BB8" s="47">
        <f>データ!$T$6</f>
        <v>132.65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54.66</v>
      </c>
      <c r="J10" s="46"/>
      <c r="K10" s="46"/>
      <c r="L10" s="46"/>
      <c r="M10" s="46"/>
      <c r="N10" s="46"/>
      <c r="O10" s="80"/>
      <c r="P10" s="47">
        <f>データ!$P$6</f>
        <v>86.08</v>
      </c>
      <c r="Q10" s="47"/>
      <c r="R10" s="47"/>
      <c r="S10" s="47"/>
      <c r="T10" s="47"/>
      <c r="U10" s="47"/>
      <c r="V10" s="47"/>
      <c r="W10" s="44">
        <f>データ!$Q$6</f>
        <v>3780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5280</v>
      </c>
      <c r="AM10" s="44"/>
      <c r="AN10" s="44"/>
      <c r="AO10" s="44"/>
      <c r="AP10" s="44"/>
      <c r="AQ10" s="44"/>
      <c r="AR10" s="44"/>
      <c r="AS10" s="44"/>
      <c r="AT10" s="45">
        <f>データ!$V$6</f>
        <v>26.7</v>
      </c>
      <c r="AU10" s="46"/>
      <c r="AV10" s="46"/>
      <c r="AW10" s="46"/>
      <c r="AX10" s="46"/>
      <c r="AY10" s="46"/>
      <c r="AZ10" s="46"/>
      <c r="BA10" s="46"/>
      <c r="BB10" s="47">
        <f>データ!$W$6</f>
        <v>197.75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111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110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p0R26lwmOirc6bWjwcikWp7OzwuSNPlVIOpCzXnjMWFnnXxSY6nriV2+vMtlno+VH41Jl2LOKhjFl8m3GBKS5Q==" saltValue="RjNB3XcA4ACBZFRNz/6+e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75027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福島県　玉川村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54.66</v>
      </c>
      <c r="P6" s="21">
        <f t="shared" si="3"/>
        <v>86.08</v>
      </c>
      <c r="Q6" s="21">
        <f t="shared" si="3"/>
        <v>3780</v>
      </c>
      <c r="R6" s="21">
        <f t="shared" si="3"/>
        <v>6191</v>
      </c>
      <c r="S6" s="21">
        <f t="shared" si="3"/>
        <v>46.67</v>
      </c>
      <c r="T6" s="21">
        <f t="shared" si="3"/>
        <v>132.65</v>
      </c>
      <c r="U6" s="21">
        <f t="shared" si="3"/>
        <v>5280</v>
      </c>
      <c r="V6" s="21">
        <f t="shared" si="3"/>
        <v>26.7</v>
      </c>
      <c r="W6" s="21">
        <f t="shared" si="3"/>
        <v>197.75</v>
      </c>
      <c r="X6" s="22">
        <f>IF(X7="",NA(),X7)</f>
        <v>100.4</v>
      </c>
      <c r="Y6" s="22">
        <f t="shared" ref="Y6:AG6" si="4">IF(Y7="",NA(),Y7)</f>
        <v>101.83</v>
      </c>
      <c r="Z6" s="22">
        <f t="shared" si="4"/>
        <v>102.68</v>
      </c>
      <c r="AA6" s="22">
        <f t="shared" si="4"/>
        <v>103.29</v>
      </c>
      <c r="AB6" s="22">
        <f t="shared" si="4"/>
        <v>103.06</v>
      </c>
      <c r="AC6" s="22">
        <f t="shared" si="4"/>
        <v>104.35</v>
      </c>
      <c r="AD6" s="22">
        <f t="shared" si="4"/>
        <v>105.34</v>
      </c>
      <c r="AE6" s="22">
        <f t="shared" si="4"/>
        <v>105.77</v>
      </c>
      <c r="AF6" s="22">
        <f t="shared" si="4"/>
        <v>104.82</v>
      </c>
      <c r="AG6" s="22">
        <f t="shared" si="4"/>
        <v>106.46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21.69</v>
      </c>
      <c r="AO6" s="22">
        <f t="shared" si="5"/>
        <v>24.04</v>
      </c>
      <c r="AP6" s="22">
        <f t="shared" si="5"/>
        <v>28.03</v>
      </c>
      <c r="AQ6" s="22">
        <f t="shared" si="5"/>
        <v>26.73</v>
      </c>
      <c r="AR6" s="22">
        <f t="shared" si="5"/>
        <v>27.85</v>
      </c>
      <c r="AS6" s="21" t="str">
        <f>IF(AS7="","",IF(AS7="-","【-】","【"&amp;SUBSTITUTE(TEXT(AS7,"#,##0.00"),"-","△")&amp;"】"))</f>
        <v>【1.50】</v>
      </c>
      <c r="AT6" s="22">
        <f>IF(AT7="",NA(),AT7)</f>
        <v>448.25</v>
      </c>
      <c r="AU6" s="22">
        <f t="shared" ref="AU6:BC6" si="6">IF(AU7="",NA(),AU7)</f>
        <v>443.89</v>
      </c>
      <c r="AV6" s="22">
        <f t="shared" si="6"/>
        <v>643.37</v>
      </c>
      <c r="AW6" s="22">
        <f t="shared" si="6"/>
        <v>649.88</v>
      </c>
      <c r="AX6" s="22">
        <f t="shared" si="6"/>
        <v>148.49</v>
      </c>
      <c r="AY6" s="22">
        <f t="shared" si="6"/>
        <v>301.04000000000002</v>
      </c>
      <c r="AZ6" s="22">
        <f t="shared" si="6"/>
        <v>305.08</v>
      </c>
      <c r="BA6" s="22">
        <f t="shared" si="6"/>
        <v>305.33999999999997</v>
      </c>
      <c r="BB6" s="22">
        <f t="shared" si="6"/>
        <v>310.01</v>
      </c>
      <c r="BC6" s="22">
        <f t="shared" si="6"/>
        <v>311.12</v>
      </c>
      <c r="BD6" s="21" t="str">
        <f>IF(BD7="","",IF(BD7="-","【-】","【"&amp;SUBSTITUTE(TEXT(BD7,"#,##0.00"),"-","△")&amp;"】"))</f>
        <v>【243.36】</v>
      </c>
      <c r="BE6" s="22">
        <f>IF(BE7="",NA(),BE7)</f>
        <v>1223.69</v>
      </c>
      <c r="BF6" s="22">
        <f t="shared" ref="BF6:BN6" si="7">IF(BF7="",NA(),BF7)</f>
        <v>1233.02</v>
      </c>
      <c r="BG6" s="22">
        <f t="shared" si="7"/>
        <v>1256.73</v>
      </c>
      <c r="BH6" s="22">
        <f t="shared" si="7"/>
        <v>1404.7</v>
      </c>
      <c r="BI6" s="22">
        <f t="shared" si="7"/>
        <v>1677.3</v>
      </c>
      <c r="BJ6" s="22">
        <f t="shared" si="7"/>
        <v>551.62</v>
      </c>
      <c r="BK6" s="22">
        <f t="shared" si="7"/>
        <v>585.59</v>
      </c>
      <c r="BL6" s="22">
        <f t="shared" si="7"/>
        <v>561.34</v>
      </c>
      <c r="BM6" s="22">
        <f t="shared" si="7"/>
        <v>538.33000000000004</v>
      </c>
      <c r="BN6" s="22">
        <f t="shared" si="7"/>
        <v>515.14</v>
      </c>
      <c r="BO6" s="21" t="str">
        <f>IF(BO7="","",IF(BO7="-","【-】","【"&amp;SUBSTITUTE(TEXT(BO7,"#,##0.00"),"-","△")&amp;"】"))</f>
        <v>【265.93】</v>
      </c>
      <c r="BP6" s="22">
        <f>IF(BP7="",NA(),BP7)</f>
        <v>49.49</v>
      </c>
      <c r="BQ6" s="22">
        <f t="shared" ref="BQ6:BY6" si="8">IF(BQ7="",NA(),BQ7)</f>
        <v>47.23</v>
      </c>
      <c r="BR6" s="22">
        <f t="shared" si="8"/>
        <v>46.96</v>
      </c>
      <c r="BS6" s="22">
        <f t="shared" si="8"/>
        <v>46.35</v>
      </c>
      <c r="BT6" s="22">
        <f t="shared" si="8"/>
        <v>44.1</v>
      </c>
      <c r="BU6" s="22">
        <f t="shared" si="8"/>
        <v>87.11</v>
      </c>
      <c r="BV6" s="22">
        <f t="shared" si="8"/>
        <v>82.78</v>
      </c>
      <c r="BW6" s="22">
        <f t="shared" si="8"/>
        <v>84.82</v>
      </c>
      <c r="BX6" s="22">
        <f t="shared" si="8"/>
        <v>82.29</v>
      </c>
      <c r="BY6" s="22">
        <f t="shared" si="8"/>
        <v>84.16</v>
      </c>
      <c r="BZ6" s="21" t="str">
        <f>IF(BZ7="","",IF(BZ7="-","【-】","【"&amp;SUBSTITUTE(TEXT(BZ7,"#,##0.00"),"-","△")&amp;"】"))</f>
        <v>【97.82】</v>
      </c>
      <c r="CA6" s="22">
        <f>IF(CA7="",NA(),CA7)</f>
        <v>380.34</v>
      </c>
      <c r="CB6" s="22">
        <f t="shared" ref="CB6:CJ6" si="9">IF(CB7="",NA(),CB7)</f>
        <v>399.59</v>
      </c>
      <c r="CC6" s="22">
        <f t="shared" si="9"/>
        <v>402.28</v>
      </c>
      <c r="CD6" s="22">
        <f t="shared" si="9"/>
        <v>408.51</v>
      </c>
      <c r="CE6" s="22">
        <f t="shared" si="9"/>
        <v>429.86</v>
      </c>
      <c r="CF6" s="22">
        <f t="shared" si="9"/>
        <v>223.98</v>
      </c>
      <c r="CG6" s="22">
        <f t="shared" si="9"/>
        <v>225.09</v>
      </c>
      <c r="CH6" s="22">
        <f t="shared" si="9"/>
        <v>224.82</v>
      </c>
      <c r="CI6" s="22">
        <f t="shared" si="9"/>
        <v>230.85</v>
      </c>
      <c r="CJ6" s="22">
        <f t="shared" si="9"/>
        <v>230.21</v>
      </c>
      <c r="CK6" s="21" t="str">
        <f>IF(CK7="","",IF(CK7="-","【-】","【"&amp;SUBSTITUTE(TEXT(CK7,"#,##0.00"),"-","△")&amp;"】"))</f>
        <v>【177.56】</v>
      </c>
      <c r="CL6" s="22">
        <f>IF(CL7="",NA(),CL7)</f>
        <v>63.25</v>
      </c>
      <c r="CM6" s="22">
        <f t="shared" ref="CM6:CU6" si="10">IF(CM7="",NA(),CM7)</f>
        <v>63.68</v>
      </c>
      <c r="CN6" s="22">
        <f t="shared" si="10"/>
        <v>63.84</v>
      </c>
      <c r="CO6" s="22">
        <f t="shared" si="10"/>
        <v>63.03</v>
      </c>
      <c r="CP6" s="22">
        <f t="shared" si="10"/>
        <v>64.040000000000006</v>
      </c>
      <c r="CQ6" s="22">
        <f t="shared" si="10"/>
        <v>49.64</v>
      </c>
      <c r="CR6" s="22">
        <f t="shared" si="10"/>
        <v>49.38</v>
      </c>
      <c r="CS6" s="22">
        <f t="shared" si="10"/>
        <v>50.09</v>
      </c>
      <c r="CT6" s="22">
        <f t="shared" si="10"/>
        <v>50.1</v>
      </c>
      <c r="CU6" s="22">
        <f t="shared" si="10"/>
        <v>49.76</v>
      </c>
      <c r="CV6" s="21" t="str">
        <f>IF(CV7="","",IF(CV7="-","【-】","【"&amp;SUBSTITUTE(TEXT(CV7,"#,##0.00"),"-","△")&amp;"】"))</f>
        <v>【59.81】</v>
      </c>
      <c r="CW6" s="22">
        <f>IF(CW7="",NA(),CW7)</f>
        <v>83.67</v>
      </c>
      <c r="CX6" s="22">
        <f t="shared" ref="CX6:DF6" si="11">IF(CX7="",NA(),CX7)</f>
        <v>83.63</v>
      </c>
      <c r="CY6" s="22">
        <f t="shared" si="11"/>
        <v>83.47</v>
      </c>
      <c r="CZ6" s="22">
        <f t="shared" si="11"/>
        <v>83.39</v>
      </c>
      <c r="DA6" s="22">
        <f t="shared" si="11"/>
        <v>83.39</v>
      </c>
      <c r="DB6" s="22">
        <f t="shared" si="11"/>
        <v>78.09</v>
      </c>
      <c r="DC6" s="22">
        <f t="shared" si="11"/>
        <v>78.010000000000005</v>
      </c>
      <c r="DD6" s="22">
        <f t="shared" si="11"/>
        <v>77.599999999999994</v>
      </c>
      <c r="DE6" s="22">
        <f t="shared" si="11"/>
        <v>77.3</v>
      </c>
      <c r="DF6" s="22">
        <f t="shared" si="11"/>
        <v>76.64</v>
      </c>
      <c r="DG6" s="21" t="str">
        <f>IF(DG7="","",IF(DG7="-","【-】","【"&amp;SUBSTITUTE(TEXT(DG7,"#,##0.00"),"-","△")&amp;"】"))</f>
        <v>【89.42】</v>
      </c>
      <c r="DH6" s="22">
        <f>IF(DH7="",NA(),DH7)</f>
        <v>42.29</v>
      </c>
      <c r="DI6" s="22">
        <f t="shared" ref="DI6:DQ6" si="12">IF(DI7="",NA(),DI7)</f>
        <v>43.22</v>
      </c>
      <c r="DJ6" s="22">
        <f t="shared" si="12"/>
        <v>44.15</v>
      </c>
      <c r="DK6" s="22">
        <f t="shared" si="12"/>
        <v>45.41</v>
      </c>
      <c r="DL6" s="22">
        <f t="shared" si="12"/>
        <v>45.41</v>
      </c>
      <c r="DM6" s="22">
        <f t="shared" si="12"/>
        <v>47.31</v>
      </c>
      <c r="DN6" s="22">
        <f t="shared" si="12"/>
        <v>47.5</v>
      </c>
      <c r="DO6" s="22">
        <f t="shared" si="12"/>
        <v>48.41</v>
      </c>
      <c r="DP6" s="22">
        <f t="shared" si="12"/>
        <v>50.02</v>
      </c>
      <c r="DQ6" s="22">
        <f t="shared" si="12"/>
        <v>51.38</v>
      </c>
      <c r="DR6" s="21" t="str">
        <f>IF(DR7="","",IF(DR7="-","【-】","【"&amp;SUBSTITUTE(TEXT(DR7,"#,##0.00"),"-","△")&amp;"】"))</f>
        <v>【52.02】</v>
      </c>
      <c r="DS6" s="22">
        <f>IF(DS7="",NA(),DS7)</f>
        <v>0.55000000000000004</v>
      </c>
      <c r="DT6" s="22">
        <f t="shared" ref="DT6:EB6" si="13">IF(DT7="",NA(),DT7)</f>
        <v>0.55000000000000004</v>
      </c>
      <c r="DU6" s="22">
        <f t="shared" si="13"/>
        <v>0.55000000000000004</v>
      </c>
      <c r="DV6" s="22">
        <f t="shared" si="13"/>
        <v>0.55000000000000004</v>
      </c>
      <c r="DW6" s="21">
        <f t="shared" si="13"/>
        <v>0</v>
      </c>
      <c r="DX6" s="22">
        <f t="shared" si="13"/>
        <v>16.77</v>
      </c>
      <c r="DY6" s="22">
        <f t="shared" si="13"/>
        <v>17.399999999999999</v>
      </c>
      <c r="DZ6" s="22">
        <f t="shared" si="13"/>
        <v>18.64</v>
      </c>
      <c r="EA6" s="22">
        <f t="shared" si="13"/>
        <v>19.510000000000002</v>
      </c>
      <c r="EB6" s="22">
        <f t="shared" si="13"/>
        <v>21.6</v>
      </c>
      <c r="EC6" s="21" t="str">
        <f>IF(EC7="","",IF(EC7="-","【-】","【"&amp;SUBSTITUTE(TEXT(EC7,"#,##0.00"),"-","△")&amp;"】"))</f>
        <v>【25.37】</v>
      </c>
      <c r="ED6" s="22">
        <f>IF(ED7="",NA(),ED7)</f>
        <v>2.72</v>
      </c>
      <c r="EE6" s="22">
        <f t="shared" ref="EE6:EM6" si="14">IF(EE7="",NA(),EE7)</f>
        <v>3.1</v>
      </c>
      <c r="EF6" s="22">
        <f t="shared" si="14"/>
        <v>1.7</v>
      </c>
      <c r="EG6" s="22">
        <f t="shared" si="14"/>
        <v>1.58</v>
      </c>
      <c r="EH6" s="22">
        <f t="shared" si="14"/>
        <v>1.57</v>
      </c>
      <c r="EI6" s="22">
        <f t="shared" si="14"/>
        <v>0.47</v>
      </c>
      <c r="EJ6" s="22">
        <f t="shared" si="14"/>
        <v>0.4</v>
      </c>
      <c r="EK6" s="22">
        <f t="shared" si="14"/>
        <v>0.36</v>
      </c>
      <c r="EL6" s="22">
        <f t="shared" si="14"/>
        <v>0.56999999999999995</v>
      </c>
      <c r="EM6" s="22">
        <f t="shared" si="14"/>
        <v>0.56000000000000005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75027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54.66</v>
      </c>
      <c r="P7" s="25">
        <v>86.08</v>
      </c>
      <c r="Q7" s="25">
        <v>3780</v>
      </c>
      <c r="R7" s="25">
        <v>6191</v>
      </c>
      <c r="S7" s="25">
        <v>46.67</v>
      </c>
      <c r="T7" s="25">
        <v>132.65</v>
      </c>
      <c r="U7" s="25">
        <v>5280</v>
      </c>
      <c r="V7" s="25">
        <v>26.7</v>
      </c>
      <c r="W7" s="25">
        <v>197.75</v>
      </c>
      <c r="X7" s="25">
        <v>100.4</v>
      </c>
      <c r="Y7" s="25">
        <v>101.83</v>
      </c>
      <c r="Z7" s="25">
        <v>102.68</v>
      </c>
      <c r="AA7" s="25">
        <v>103.29</v>
      </c>
      <c r="AB7" s="25">
        <v>103.06</v>
      </c>
      <c r="AC7" s="25">
        <v>104.35</v>
      </c>
      <c r="AD7" s="25">
        <v>105.34</v>
      </c>
      <c r="AE7" s="25">
        <v>105.77</v>
      </c>
      <c r="AF7" s="25">
        <v>104.82</v>
      </c>
      <c r="AG7" s="25">
        <v>106.46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21.69</v>
      </c>
      <c r="AO7" s="25">
        <v>24.04</v>
      </c>
      <c r="AP7" s="25">
        <v>28.03</v>
      </c>
      <c r="AQ7" s="25">
        <v>26.73</v>
      </c>
      <c r="AR7" s="25">
        <v>27.85</v>
      </c>
      <c r="AS7" s="25">
        <v>1.5</v>
      </c>
      <c r="AT7" s="25">
        <v>448.25</v>
      </c>
      <c r="AU7" s="25">
        <v>443.89</v>
      </c>
      <c r="AV7" s="25">
        <v>643.37</v>
      </c>
      <c r="AW7" s="25">
        <v>649.88</v>
      </c>
      <c r="AX7" s="25">
        <v>148.49</v>
      </c>
      <c r="AY7" s="25">
        <v>301.04000000000002</v>
      </c>
      <c r="AZ7" s="25">
        <v>305.08</v>
      </c>
      <c r="BA7" s="25">
        <v>305.33999999999997</v>
      </c>
      <c r="BB7" s="25">
        <v>310.01</v>
      </c>
      <c r="BC7" s="25">
        <v>311.12</v>
      </c>
      <c r="BD7" s="25">
        <v>243.36</v>
      </c>
      <c r="BE7" s="25">
        <v>1223.69</v>
      </c>
      <c r="BF7" s="25">
        <v>1233.02</v>
      </c>
      <c r="BG7" s="25">
        <v>1256.73</v>
      </c>
      <c r="BH7" s="25">
        <v>1404.7</v>
      </c>
      <c r="BI7" s="25">
        <v>1677.3</v>
      </c>
      <c r="BJ7" s="25">
        <v>551.62</v>
      </c>
      <c r="BK7" s="25">
        <v>585.59</v>
      </c>
      <c r="BL7" s="25">
        <v>561.34</v>
      </c>
      <c r="BM7" s="25">
        <v>538.33000000000004</v>
      </c>
      <c r="BN7" s="25">
        <v>515.14</v>
      </c>
      <c r="BO7" s="25">
        <v>265.93</v>
      </c>
      <c r="BP7" s="25">
        <v>49.49</v>
      </c>
      <c r="BQ7" s="25">
        <v>47.23</v>
      </c>
      <c r="BR7" s="25">
        <v>46.96</v>
      </c>
      <c r="BS7" s="25">
        <v>46.35</v>
      </c>
      <c r="BT7" s="25">
        <v>44.1</v>
      </c>
      <c r="BU7" s="25">
        <v>87.11</v>
      </c>
      <c r="BV7" s="25">
        <v>82.78</v>
      </c>
      <c r="BW7" s="25">
        <v>84.82</v>
      </c>
      <c r="BX7" s="25">
        <v>82.29</v>
      </c>
      <c r="BY7" s="25">
        <v>84.16</v>
      </c>
      <c r="BZ7" s="25">
        <v>97.82</v>
      </c>
      <c r="CA7" s="25">
        <v>380.34</v>
      </c>
      <c r="CB7" s="25">
        <v>399.59</v>
      </c>
      <c r="CC7" s="25">
        <v>402.28</v>
      </c>
      <c r="CD7" s="25">
        <v>408.51</v>
      </c>
      <c r="CE7" s="25">
        <v>429.86</v>
      </c>
      <c r="CF7" s="25">
        <v>223.98</v>
      </c>
      <c r="CG7" s="25">
        <v>225.09</v>
      </c>
      <c r="CH7" s="25">
        <v>224.82</v>
      </c>
      <c r="CI7" s="25">
        <v>230.85</v>
      </c>
      <c r="CJ7" s="25">
        <v>230.21</v>
      </c>
      <c r="CK7" s="25">
        <v>177.56</v>
      </c>
      <c r="CL7" s="25">
        <v>63.25</v>
      </c>
      <c r="CM7" s="25">
        <v>63.68</v>
      </c>
      <c r="CN7" s="25">
        <v>63.84</v>
      </c>
      <c r="CO7" s="25">
        <v>63.03</v>
      </c>
      <c r="CP7" s="25">
        <v>64.040000000000006</v>
      </c>
      <c r="CQ7" s="25">
        <v>49.64</v>
      </c>
      <c r="CR7" s="25">
        <v>49.38</v>
      </c>
      <c r="CS7" s="25">
        <v>50.09</v>
      </c>
      <c r="CT7" s="25">
        <v>50.1</v>
      </c>
      <c r="CU7" s="25">
        <v>49.76</v>
      </c>
      <c r="CV7" s="25">
        <v>59.81</v>
      </c>
      <c r="CW7" s="25">
        <v>83.67</v>
      </c>
      <c r="CX7" s="25">
        <v>83.63</v>
      </c>
      <c r="CY7" s="25">
        <v>83.47</v>
      </c>
      <c r="CZ7" s="25">
        <v>83.39</v>
      </c>
      <c r="DA7" s="25">
        <v>83.39</v>
      </c>
      <c r="DB7" s="25">
        <v>78.09</v>
      </c>
      <c r="DC7" s="25">
        <v>78.010000000000005</v>
      </c>
      <c r="DD7" s="25">
        <v>77.599999999999994</v>
      </c>
      <c r="DE7" s="25">
        <v>77.3</v>
      </c>
      <c r="DF7" s="25">
        <v>76.64</v>
      </c>
      <c r="DG7" s="25">
        <v>89.42</v>
      </c>
      <c r="DH7" s="25">
        <v>42.29</v>
      </c>
      <c r="DI7" s="25">
        <v>43.22</v>
      </c>
      <c r="DJ7" s="25">
        <v>44.15</v>
      </c>
      <c r="DK7" s="25">
        <v>45.41</v>
      </c>
      <c r="DL7" s="25">
        <v>45.41</v>
      </c>
      <c r="DM7" s="25">
        <v>47.31</v>
      </c>
      <c r="DN7" s="25">
        <v>47.5</v>
      </c>
      <c r="DO7" s="25">
        <v>48.41</v>
      </c>
      <c r="DP7" s="25">
        <v>50.02</v>
      </c>
      <c r="DQ7" s="25">
        <v>51.38</v>
      </c>
      <c r="DR7" s="25">
        <v>52.02</v>
      </c>
      <c r="DS7" s="25">
        <v>0.55000000000000004</v>
      </c>
      <c r="DT7" s="25">
        <v>0.55000000000000004</v>
      </c>
      <c r="DU7" s="25">
        <v>0.55000000000000004</v>
      </c>
      <c r="DV7" s="25">
        <v>0.55000000000000004</v>
      </c>
      <c r="DW7" s="25">
        <v>0</v>
      </c>
      <c r="DX7" s="25">
        <v>16.77</v>
      </c>
      <c r="DY7" s="25">
        <v>17.399999999999999</v>
      </c>
      <c r="DZ7" s="25">
        <v>18.64</v>
      </c>
      <c r="EA7" s="25">
        <v>19.510000000000002</v>
      </c>
      <c r="EB7" s="25">
        <v>21.6</v>
      </c>
      <c r="EC7" s="25">
        <v>25.37</v>
      </c>
      <c r="ED7" s="25">
        <v>2.72</v>
      </c>
      <c r="EE7" s="25">
        <v>3.1</v>
      </c>
      <c r="EF7" s="25">
        <v>1.7</v>
      </c>
      <c r="EG7" s="25">
        <v>1.58</v>
      </c>
      <c r="EH7" s="25">
        <v>1.57</v>
      </c>
      <c r="EI7" s="25">
        <v>0.47</v>
      </c>
      <c r="EJ7" s="25">
        <v>0.4</v>
      </c>
      <c r="EK7" s="25">
        <v>0.36</v>
      </c>
      <c r="EL7" s="25">
        <v>0.56999999999999995</v>
      </c>
      <c r="EM7" s="25">
        <v>0.56000000000000005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108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古川 直也</cp:lastModifiedBy>
  <dcterms:created xsi:type="dcterms:W3CDTF">2025-01-24T06:45:35Z</dcterms:created>
  <dcterms:modified xsi:type="dcterms:W3CDTF">2025-02-04T06:52:48Z</dcterms:modified>
  <cp:category/>
</cp:coreProperties>
</file>