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\\10.18.31.216\share\101_soumu\01総務課(一般文書)\99永年\04財務係\財政部門（旧から移動）2022.03.15\98_その他の照会文書\R6\250123_公営企業係る経営比較分析表（令和5年度決算）の分析等について\"/>
    </mc:Choice>
  </mc:AlternateContent>
  <xr:revisionPtr revIDLastSave="0" documentId="8_{CA40ABCB-791A-40B2-897C-CEEF9C989444}" xr6:coauthVersionLast="43" xr6:coauthVersionMax="43" xr10:uidLastSave="{00000000-0000-0000-0000-000000000000}"/>
  <workbookProtection workbookAlgorithmName="SHA-512" workbookHashValue="PDk/GkrkDsyWM356WdLN6aPUMykEAbZyxnG+niqKrKFZKZMb33VjClHJYMVMW4OMnnCIwPlmhANj0BtS+uaDIg==" workbookSaltValue="1CdOUm23EyArn/NNtxn60g==" workbookSpinCount="100000" lockStructure="1"/>
  <bookViews>
    <workbookView xWindow="-120" yWindow="-120" windowWidth="20730" windowHeight="1116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J85" i="4"/>
  <c r="I85" i="4"/>
  <c r="BB10" i="4"/>
  <c r="AT10" i="4"/>
  <c r="AL10" i="4"/>
  <c r="W10" i="4"/>
  <c r="I10" i="4"/>
  <c r="B10" i="4"/>
  <c r="BB8" i="4"/>
  <c r="AT8" i="4"/>
  <c r="AL8" i="4"/>
  <c r="AD8" i="4"/>
  <c r="W8" i="4"/>
  <c r="B8" i="4"/>
</calcChain>
</file>

<file path=xl/sharedStrings.xml><?xml version="1.0" encoding="utf-8"?>
<sst xmlns="http://schemas.openxmlformats.org/spreadsheetml/2006/main" count="228" uniqueCount="111">
  <si>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</si>
  <si>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</si>
  <si>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</si>
  <si>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</si>
  <si>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</si>
  <si>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</si>
  <si>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</si>
  <si>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</si>
  <si>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</si>
  <si>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</si>
  <si>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</si>
  <si>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</si>
  <si>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</si>
  <si>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</si>
  <si>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</si>
  <si>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</si>
  <si>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</si>
  <si>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</si>
  <si>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</si>
  <si>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</si>
  <si>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</si>
  <si>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</si>
  <si>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</si>
  <si>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</si>
  <si>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</si>
  <si>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</si>
  <si>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</si>
  <si>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</si>
  <si>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</si>
  <si>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</si>
  <si>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</si>
  <si>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</si>
  <si>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</si>
  <si>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</si>
  <si>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</si>
  <si>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</si>
  <si>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</si>
  <si>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</si>
  <si>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</si>
  <si>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</si>
  <si>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</si>
  <si>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</si>
  <si>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</si>
  <si>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</si>
  <si>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</si>
  <si>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</si>
  <si>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</si>
  <si>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</si>
  <si>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</si>
  <si>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</si>
  <si>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</si>
  <si>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</si>
  <si>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</si>
  <si>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</si>
  <si>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</si>
  <si>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</si>
  <si>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</si>
  <si>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</si>
  <si>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</si>
  <si>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</si>
  <si>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</si>
  <si>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</si>
  <si>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</si>
  <si>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</si>
  <si>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</si>
  <si>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</si>
  <si>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</si>
  <si>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</si>
  <si>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</si>
  <si>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</si>
  <si>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</si>
  <si>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</si>
  <si>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</si>
  <si>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</si>
  <si>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</si>
  <si>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</si>
  <si>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</si>
  <si>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</si>
  <si>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</si>
  <si>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</si>
  <si>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</si>
  <si>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</si>
  <si>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</si>
  <si>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</si>
  <si>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</si>
  <si>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</si>
  <si>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</si>
  <si>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</si>
  <si>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</si>
  <si>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</si>
  <si>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</si>
  <si>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</si>
  <si>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矢吹町</t>
  </si>
  <si>
    <t>法適用</t>
  </si>
  <si>
    <t>水道事業</t>
  </si>
  <si>
    <t>末端給水事業</t>
  </si>
  <si>
    <t>A6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</si>
  <si>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</si>
  <si>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</si>
  <si>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</si>
  <si>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</si>
  <si>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</si>
  <si>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</si>
  <si>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</si>
  <si>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</si>
  <si>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</si>
  <si>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</si>
  <si>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</si>
  <si>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経常収支比率については類似団体と比較すると低いが、100％以上でかつ昨年度より上昇している。その他の数値においてもおおむね良好な経営状況であると考える。
しかし、今後、老朽化した管路施設の更新工事や、耐震化等各種災害に備えた工事の必要有無により、支出規模が大きくなる可能性もあることから、コスト削減、料金改定の必要性の検討等により、財源確保に努める。　　</t>
    <phoneticPr fontId="4"/>
  </si>
  <si>
    <t>他自治体同様に管路経年化率が上昇傾向にあり、管路の老朽化が進んでいる状況である。
管路の老朽化による漏水等の懸念があるため、水道施設長寿命化計画に基づき、計画的な漏水調査・管路更新事業に取り組んでいく。</t>
    <phoneticPr fontId="4"/>
  </si>
  <si>
    <t>計画的に漏水調査・管路施設更新事業を実施する。
経営戦略の更新・見直しを行い、健全で持続可能な経営に努める。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</si>
</sst>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 formatCode="#,##0.00;&quot;△&quot;#,##0.00;&quot;-&quot;">
                  <c:v>0.04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0.36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2-4058-B669-B8B8ECCAC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0.52</c:v>
                </c:pt>
                <c:pt idx="1">
                  <c:v>0.53</c:v>
                </c:pt>
                <c:pt idx="2">
                  <c:v>0.48</c:v>
                </c:pt>
                <c:pt idx="3">
                  <c:v>0.5</c:v>
                </c:pt>
                <c:pt idx="4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2-4058-B669-B8B8ECCAC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82.12</c:v>
                </c:pt>
                <c:pt idx="1">
                  <c:v>85.11</c:v>
                </c:pt>
                <c:pt idx="2">
                  <c:v>84.6</c:v>
                </c:pt>
                <c:pt idx="3">
                  <c:v>81.290000000000006</c:v>
                </c:pt>
                <c:pt idx="4">
                  <c:v>79.45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FF-41FA-823C-331F5BA2A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55.14</c:v>
                </c:pt>
                <c:pt idx="1">
                  <c:v>55.89</c:v>
                </c:pt>
                <c:pt idx="2">
                  <c:v>55.72</c:v>
                </c:pt>
                <c:pt idx="3">
                  <c:v>55.31</c:v>
                </c:pt>
                <c:pt idx="4">
                  <c:v>55.14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F-41FA-823C-331F5BA2A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83.16</c:v>
                </c:pt>
                <c:pt idx="1">
                  <c:v>81.91</c:v>
                </c:pt>
                <c:pt idx="2">
                  <c:v>83.53</c:v>
                </c:pt>
                <c:pt idx="3">
                  <c:v>84.63</c:v>
                </c:pt>
                <c:pt idx="4">
                  <c:v>85.14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3-4772-913B-413055370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81.39</c:v>
                </c:pt>
                <c:pt idx="1">
                  <c:v>81.27</c:v>
                </c:pt>
                <c:pt idx="2">
                  <c:v>81.260000000000005</c:v>
                </c:pt>
                <c:pt idx="3">
                  <c:v>80.36</c:v>
                </c:pt>
                <c:pt idx="4">
                  <c:v>80.13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3-4772-913B-413055370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103.15</c:v>
                </c:pt>
                <c:pt idx="1">
                  <c:v>103.16</c:v>
                </c:pt>
                <c:pt idx="2">
                  <c:v>107.83</c:v>
                </c:pt>
                <c:pt idx="3">
                  <c:v>101.07</c:v>
                </c:pt>
                <c:pt idx="4">
                  <c:v>103.07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5-43A2-9EEE-C940E19D0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108.61</c:v>
                </c:pt>
                <c:pt idx="1">
                  <c:v>108.35</c:v>
                </c:pt>
                <c:pt idx="2">
                  <c:v>108.84</c:v>
                </c:pt>
                <c:pt idx="3">
                  <c:v>105.92</c:v>
                </c:pt>
                <c:pt idx="4">
                  <c:v>106.01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5-43A2-9EEE-C940E19D0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53.14</c:v>
                </c:pt>
                <c:pt idx="1">
                  <c:v>55.02</c:v>
                </c:pt>
                <c:pt idx="2">
                  <c:v>56.56</c:v>
                </c:pt>
                <c:pt idx="3">
                  <c:v>57.24</c:v>
                </c:pt>
                <c:pt idx="4">
                  <c:v>58.95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9-4401-B2C4-694E46A91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49.92</c:v>
                </c:pt>
                <c:pt idx="1">
                  <c:v>50.63</c:v>
                </c:pt>
                <c:pt idx="2">
                  <c:v>51.29</c:v>
                </c:pt>
                <c:pt idx="3">
                  <c:v>52.2</c:v>
                </c:pt>
                <c:pt idx="4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9-4401-B2C4-694E46A91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8.4700000000000006</c:v>
                </c:pt>
                <c:pt idx="1">
                  <c:v>10.35</c:v>
                </c:pt>
                <c:pt idx="2">
                  <c:v>11.66</c:v>
                </c:pt>
                <c:pt idx="3">
                  <c:v>19.829999999999998</c:v>
                </c:pt>
                <c:pt idx="4">
                  <c:v>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F-4246-967A-358B17E07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16.88</c:v>
                </c:pt>
                <c:pt idx="1">
                  <c:v>18.28</c:v>
                </c:pt>
                <c:pt idx="2">
                  <c:v>19.61</c:v>
                </c:pt>
                <c:pt idx="3">
                  <c:v>20.73</c:v>
                </c:pt>
                <c:pt idx="4">
                  <c:v>22.86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F-4246-967A-358B17E07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9-4289-9E86-95A13F675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3.59</c:v>
                </c:pt>
                <c:pt idx="1">
                  <c:v>3.98</c:v>
                </c:pt>
                <c:pt idx="2">
                  <c:v>6.02</c:v>
                </c:pt>
                <c:pt idx="3">
                  <c:v>7.78</c:v>
                </c:pt>
                <c:pt idx="4">
                  <c:v>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9-4289-9E86-95A13F675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274.27999999999997</c:v>
                </c:pt>
                <c:pt idx="1">
                  <c:v>307.25</c:v>
                </c:pt>
                <c:pt idx="2">
                  <c:v>385.34</c:v>
                </c:pt>
                <c:pt idx="3">
                  <c:v>506.76</c:v>
                </c:pt>
                <c:pt idx="4">
                  <c:v>402.81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8-4286-92C2-A01567029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379.08</c:v>
                </c:pt>
                <c:pt idx="1">
                  <c:v>367.55</c:v>
                </c:pt>
                <c:pt idx="2">
                  <c:v>378.56</c:v>
                </c:pt>
                <c:pt idx="3">
                  <c:v>364.46</c:v>
                </c:pt>
                <c:pt idx="4">
                  <c:v>338.89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8-4286-92C2-A01567029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283.04000000000002</c:v>
                </c:pt>
                <c:pt idx="1">
                  <c:v>262.32</c:v>
                </c:pt>
                <c:pt idx="2">
                  <c:v>253.03</c:v>
                </c:pt>
                <c:pt idx="3">
                  <c:v>265.36</c:v>
                </c:pt>
                <c:pt idx="4">
                  <c:v>255.29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C-499D-A7A7-2E158FFA1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398.98</c:v>
                </c:pt>
                <c:pt idx="1">
                  <c:v>418.68</c:v>
                </c:pt>
                <c:pt idx="2">
                  <c:v>395.68</c:v>
                </c:pt>
                <c:pt idx="3">
                  <c:v>403.72</c:v>
                </c:pt>
                <c:pt idx="4">
                  <c:v>400.21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C-499D-A7A7-2E158FFA1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95.72</c:v>
                </c:pt>
                <c:pt idx="1">
                  <c:v>97.07</c:v>
                </c:pt>
                <c:pt idx="2">
                  <c:v>99.04</c:v>
                </c:pt>
                <c:pt idx="3">
                  <c:v>94.91</c:v>
                </c:pt>
                <c:pt idx="4">
                  <c:v>96.22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60-4D13-AD67-4E6581FFB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98.64</c:v>
                </c:pt>
                <c:pt idx="1">
                  <c:v>94.78</c:v>
                </c:pt>
                <c:pt idx="2">
                  <c:v>97.59</c:v>
                </c:pt>
                <c:pt idx="3">
                  <c:v>92.17</c:v>
                </c:pt>
                <c:pt idx="4">
                  <c:v>92.83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0-4D13-AD67-4E6581FFB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233.13</c:v>
                </c:pt>
                <c:pt idx="1">
                  <c:v>227.77</c:v>
                </c:pt>
                <c:pt idx="2">
                  <c:v>224.03</c:v>
                </c:pt>
                <c:pt idx="3">
                  <c:v>235.14</c:v>
                </c:pt>
                <c:pt idx="4">
                  <c:v>232.12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00-421C-9FBC-561E15CF9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178.92</c:v>
                </c:pt>
                <c:pt idx="1">
                  <c:v>181.3</c:v>
                </c:pt>
                <c:pt idx="2">
                  <c:v>181.71</c:v>
                </c:pt>
                <c:pt idx="3">
                  <c:v>188.51</c:v>
                </c:pt>
                <c:pt idx="4">
                  <c:v>189.43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0-421C-9FBC-561E15CF9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【177.56】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C31" zoomScale="93" zoomScaleNormal="93" workbookViewId="0">
      <selection activeCell="BG58" sqref="BG58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福島県　矢吹町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15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A6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16944</v>
      </c>
      <c r="AM8" s="44"/>
      <c r="AN8" s="44"/>
      <c r="AO8" s="44"/>
      <c r="AP8" s="44"/>
      <c r="AQ8" s="44"/>
      <c r="AR8" s="44"/>
      <c r="AS8" s="44"/>
      <c r="AT8" s="45">
        <f>データ!$S$6</f>
        <v>60.4</v>
      </c>
      <c r="AU8" s="46"/>
      <c r="AV8" s="46"/>
      <c r="AW8" s="46"/>
      <c r="AX8" s="46"/>
      <c r="AY8" s="46"/>
      <c r="AZ8" s="46"/>
      <c r="BA8" s="46"/>
      <c r="BB8" s="47">
        <f>データ!$T$6</f>
        <v>280.52999999999997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15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72.989999999999995</v>
      </c>
      <c r="J10" s="46"/>
      <c r="K10" s="46"/>
      <c r="L10" s="46"/>
      <c r="M10" s="46"/>
      <c r="N10" s="46"/>
      <c r="O10" s="80"/>
      <c r="P10" s="47">
        <f>データ!$P$6</f>
        <v>94.92</v>
      </c>
      <c r="Q10" s="47"/>
      <c r="R10" s="47"/>
      <c r="S10" s="47"/>
      <c r="T10" s="47"/>
      <c r="U10" s="47"/>
      <c r="V10" s="47"/>
      <c r="W10" s="44">
        <f>データ!$Q$6</f>
        <v>3850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15748</v>
      </c>
      <c r="AM10" s="44"/>
      <c r="AN10" s="44"/>
      <c r="AO10" s="44"/>
      <c r="AP10" s="44"/>
      <c r="AQ10" s="44"/>
      <c r="AR10" s="44"/>
      <c r="AS10" s="44"/>
      <c r="AT10" s="45">
        <f>データ!$V$6</f>
        <v>60.4</v>
      </c>
      <c r="AU10" s="46"/>
      <c r="AV10" s="46"/>
      <c r="AW10" s="46"/>
      <c r="AX10" s="46"/>
      <c r="AY10" s="46"/>
      <c r="AZ10" s="46"/>
      <c r="BA10" s="46"/>
      <c r="BB10" s="47">
        <f>データ!$W$6</f>
        <v>260.73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15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15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108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109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15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15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110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【108.24】</v>
      </c>
      <c r="F85" s="13" t="str">
        <f>データ!AS6</f>
        <v>【1.50】</v>
      </c>
      <c r="G85" s="13" t="str">
        <f>データ!BD6</f>
        <v>【243.36】</v>
      </c>
      <c r="H85" s="13" t="str">
        <f>データ!BO6</f>
        <v>【265.93】</v>
      </c>
      <c r="I85" s="13" t="str">
        <f>データ!BZ6</f>
        <v>【97.82】</v>
      </c>
      <c r="J85" s="13" t="str">
        <f>データ!CK6</f>
        <v>【177.56】</v>
      </c>
      <c r="K85" s="13" t="str">
        <f>データ!CV6</f>
        <v>【59.81】</v>
      </c>
      <c r="L85" s="13" t="str">
        <f>データ!DG6</f>
        <v>【89.42】</v>
      </c>
      <c r="M85" s="13" t="str">
        <f>データ!DR6</f>
        <v>【52.02】</v>
      </c>
      <c r="N85" s="13" t="str">
        <f>データ!EC6</f>
        <v>【25.37】</v>
      </c>
      <c r="O85" s="13" t="str">
        <f>データ!EN6</f>
        <v>【0.62】</v>
      </c>
    </row>
  </sheetData>
  <sheetProtection algorithmName="SHA-512" hashValue="7JgTqAGDGXru3kXlvIkQHerdhse5OS2DUkXOPZk3lJyL+vgPp+5ebum9o+34N1rK/9sx1/cnFEfnU9dMdLHhag==" saltValue="3EOF1Zhbgeq+bk9rNyd+Ew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27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52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53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54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55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56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57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58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59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60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61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62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63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64</v>
      </c>
      <c r="B5" s="18"/>
      <c r="C5" s="18"/>
      <c r="D5" s="18"/>
      <c r="E5" s="18"/>
      <c r="F5" s="18"/>
      <c r="G5" s="18"/>
      <c r="H5" s="19" t="s">
        <v>65</v>
      </c>
      <c r="I5" s="19" t="s">
        <v>66</v>
      </c>
      <c r="J5" s="19" t="s">
        <v>67</v>
      </c>
      <c r="K5" s="19" t="s">
        <v>68</v>
      </c>
      <c r="L5" s="19" t="s">
        <v>69</v>
      </c>
      <c r="M5" s="19" t="s">
        <v>5</v>
      </c>
      <c r="N5" s="19" t="s">
        <v>70</v>
      </c>
      <c r="O5" s="19" t="s">
        <v>71</v>
      </c>
      <c r="P5" s="19" t="s">
        <v>72</v>
      </c>
      <c r="Q5" s="19" t="s">
        <v>73</v>
      </c>
      <c r="R5" s="19" t="s">
        <v>74</v>
      </c>
      <c r="S5" s="19" t="s">
        <v>75</v>
      </c>
      <c r="T5" s="19" t="s">
        <v>76</v>
      </c>
      <c r="U5" s="19" t="s">
        <v>77</v>
      </c>
      <c r="V5" s="19" t="s">
        <v>78</v>
      </c>
      <c r="W5" s="19" t="s">
        <v>79</v>
      </c>
      <c r="X5" s="19" t="s">
        <v>80</v>
      </c>
      <c r="Y5" s="19" t="s">
        <v>81</v>
      </c>
      <c r="Z5" s="19" t="s">
        <v>82</v>
      </c>
      <c r="AA5" s="19" t="s">
        <v>83</v>
      </c>
      <c r="AB5" s="19" t="s">
        <v>84</v>
      </c>
      <c r="AC5" s="19" t="s">
        <v>85</v>
      </c>
      <c r="AD5" s="19" t="s">
        <v>86</v>
      </c>
      <c r="AE5" s="19" t="s">
        <v>87</v>
      </c>
      <c r="AF5" s="19" t="s">
        <v>88</v>
      </c>
      <c r="AG5" s="19" t="s">
        <v>89</v>
      </c>
      <c r="AH5" s="19" t="s">
        <v>29</v>
      </c>
      <c r="AI5" s="19" t="s">
        <v>80</v>
      </c>
      <c r="AJ5" s="19" t="s">
        <v>81</v>
      </c>
      <c r="AK5" s="19" t="s">
        <v>82</v>
      </c>
      <c r="AL5" s="19" t="s">
        <v>83</v>
      </c>
      <c r="AM5" s="19" t="s">
        <v>84</v>
      </c>
      <c r="AN5" s="19" t="s">
        <v>85</v>
      </c>
      <c r="AO5" s="19" t="s">
        <v>86</v>
      </c>
      <c r="AP5" s="19" t="s">
        <v>87</v>
      </c>
      <c r="AQ5" s="19" t="s">
        <v>88</v>
      </c>
      <c r="AR5" s="19" t="s">
        <v>89</v>
      </c>
      <c r="AS5" s="19" t="s">
        <v>90</v>
      </c>
      <c r="AT5" s="19" t="s">
        <v>80</v>
      </c>
      <c r="AU5" s="19" t="s">
        <v>81</v>
      </c>
      <c r="AV5" s="19" t="s">
        <v>82</v>
      </c>
      <c r="AW5" s="19" t="s">
        <v>83</v>
      </c>
      <c r="AX5" s="19" t="s">
        <v>84</v>
      </c>
      <c r="AY5" s="19" t="s">
        <v>85</v>
      </c>
      <c r="AZ5" s="19" t="s">
        <v>86</v>
      </c>
      <c r="BA5" s="19" t="s">
        <v>87</v>
      </c>
      <c r="BB5" s="19" t="s">
        <v>88</v>
      </c>
      <c r="BC5" s="19" t="s">
        <v>89</v>
      </c>
      <c r="BD5" s="19" t="s">
        <v>90</v>
      </c>
      <c r="BE5" s="19" t="s">
        <v>80</v>
      </c>
      <c r="BF5" s="19" t="s">
        <v>81</v>
      </c>
      <c r="BG5" s="19" t="s">
        <v>82</v>
      </c>
      <c r="BH5" s="19" t="s">
        <v>83</v>
      </c>
      <c r="BI5" s="19" t="s">
        <v>84</v>
      </c>
      <c r="BJ5" s="19" t="s">
        <v>85</v>
      </c>
      <c r="BK5" s="19" t="s">
        <v>86</v>
      </c>
      <c r="BL5" s="19" t="s">
        <v>87</v>
      </c>
      <c r="BM5" s="19" t="s">
        <v>88</v>
      </c>
      <c r="BN5" s="19" t="s">
        <v>89</v>
      </c>
      <c r="BO5" s="19" t="s">
        <v>90</v>
      </c>
      <c r="BP5" s="19" t="s">
        <v>80</v>
      </c>
      <c r="BQ5" s="19" t="s">
        <v>81</v>
      </c>
      <c r="BR5" s="19" t="s">
        <v>82</v>
      </c>
      <c r="BS5" s="19" t="s">
        <v>83</v>
      </c>
      <c r="BT5" s="19" t="s">
        <v>84</v>
      </c>
      <c r="BU5" s="19" t="s">
        <v>85</v>
      </c>
      <c r="BV5" s="19" t="s">
        <v>86</v>
      </c>
      <c r="BW5" s="19" t="s">
        <v>87</v>
      </c>
      <c r="BX5" s="19" t="s">
        <v>88</v>
      </c>
      <c r="BY5" s="19" t="s">
        <v>89</v>
      </c>
      <c r="BZ5" s="19" t="s">
        <v>90</v>
      </c>
      <c r="CA5" s="19" t="s">
        <v>80</v>
      </c>
      <c r="CB5" s="19" t="s">
        <v>81</v>
      </c>
      <c r="CC5" s="19" t="s">
        <v>82</v>
      </c>
      <c r="CD5" s="19" t="s">
        <v>83</v>
      </c>
      <c r="CE5" s="19" t="s">
        <v>84</v>
      </c>
      <c r="CF5" s="19" t="s">
        <v>85</v>
      </c>
      <c r="CG5" s="19" t="s">
        <v>86</v>
      </c>
      <c r="CH5" s="19" t="s">
        <v>87</v>
      </c>
      <c r="CI5" s="19" t="s">
        <v>88</v>
      </c>
      <c r="CJ5" s="19" t="s">
        <v>89</v>
      </c>
      <c r="CK5" s="19" t="s">
        <v>90</v>
      </c>
      <c r="CL5" s="19" t="s">
        <v>80</v>
      </c>
      <c r="CM5" s="19" t="s">
        <v>81</v>
      </c>
      <c r="CN5" s="19" t="s">
        <v>82</v>
      </c>
      <c r="CO5" s="19" t="s">
        <v>83</v>
      </c>
      <c r="CP5" s="19" t="s">
        <v>84</v>
      </c>
      <c r="CQ5" s="19" t="s">
        <v>85</v>
      </c>
      <c r="CR5" s="19" t="s">
        <v>86</v>
      </c>
      <c r="CS5" s="19" t="s">
        <v>87</v>
      </c>
      <c r="CT5" s="19" t="s">
        <v>88</v>
      </c>
      <c r="CU5" s="19" t="s">
        <v>89</v>
      </c>
      <c r="CV5" s="19" t="s">
        <v>90</v>
      </c>
      <c r="CW5" s="19" t="s">
        <v>80</v>
      </c>
      <c r="CX5" s="19" t="s">
        <v>81</v>
      </c>
      <c r="CY5" s="19" t="s">
        <v>82</v>
      </c>
      <c r="CZ5" s="19" t="s">
        <v>83</v>
      </c>
      <c r="DA5" s="19" t="s">
        <v>84</v>
      </c>
      <c r="DB5" s="19" t="s">
        <v>85</v>
      </c>
      <c r="DC5" s="19" t="s">
        <v>86</v>
      </c>
      <c r="DD5" s="19" t="s">
        <v>87</v>
      </c>
      <c r="DE5" s="19" t="s">
        <v>88</v>
      </c>
      <c r="DF5" s="19" t="s">
        <v>89</v>
      </c>
      <c r="DG5" s="19" t="s">
        <v>90</v>
      </c>
      <c r="DH5" s="19" t="s">
        <v>80</v>
      </c>
      <c r="DI5" s="19" t="s">
        <v>81</v>
      </c>
      <c r="DJ5" s="19" t="s">
        <v>82</v>
      </c>
      <c r="DK5" s="19" t="s">
        <v>83</v>
      </c>
      <c r="DL5" s="19" t="s">
        <v>84</v>
      </c>
      <c r="DM5" s="19" t="s">
        <v>85</v>
      </c>
      <c r="DN5" s="19" t="s">
        <v>86</v>
      </c>
      <c r="DO5" s="19" t="s">
        <v>87</v>
      </c>
      <c r="DP5" s="19" t="s">
        <v>88</v>
      </c>
      <c r="DQ5" s="19" t="s">
        <v>89</v>
      </c>
      <c r="DR5" s="19" t="s">
        <v>90</v>
      </c>
      <c r="DS5" s="19" t="s">
        <v>80</v>
      </c>
      <c r="DT5" s="19" t="s">
        <v>81</v>
      </c>
      <c r="DU5" s="19" t="s">
        <v>82</v>
      </c>
      <c r="DV5" s="19" t="s">
        <v>83</v>
      </c>
      <c r="DW5" s="19" t="s">
        <v>84</v>
      </c>
      <c r="DX5" s="19" t="s">
        <v>85</v>
      </c>
      <c r="DY5" s="19" t="s">
        <v>86</v>
      </c>
      <c r="DZ5" s="19" t="s">
        <v>87</v>
      </c>
      <c r="EA5" s="19" t="s">
        <v>88</v>
      </c>
      <c r="EB5" s="19" t="s">
        <v>89</v>
      </c>
      <c r="EC5" s="19" t="s">
        <v>90</v>
      </c>
      <c r="ED5" s="19" t="s">
        <v>80</v>
      </c>
      <c r="EE5" s="19" t="s">
        <v>81</v>
      </c>
      <c r="EF5" s="19" t="s">
        <v>82</v>
      </c>
      <c r="EG5" s="19" t="s">
        <v>83</v>
      </c>
      <c r="EH5" s="19" t="s">
        <v>84</v>
      </c>
      <c r="EI5" s="19" t="s">
        <v>85</v>
      </c>
      <c r="EJ5" s="19" t="s">
        <v>86</v>
      </c>
      <c r="EK5" s="19" t="s">
        <v>87</v>
      </c>
      <c r="EL5" s="19" t="s">
        <v>88</v>
      </c>
      <c r="EM5" s="19" t="s">
        <v>89</v>
      </c>
      <c r="EN5" s="19" t="s">
        <v>90</v>
      </c>
    </row>
    <row r="6" spans="1:144" s="23" customFormat="1" x14ac:dyDescent="0.15">
      <c r="A6" s="15" t="s">
        <v>91</v>
      </c>
      <c r="B6" s="20">
        <f>B7</f>
        <v>2023</v>
      </c>
      <c r="C6" s="20">
        <f t="shared" ref="C6:W6" si="3">C7</f>
        <v>74667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福島県　矢吹町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A6</v>
      </c>
      <c r="M6" s="20" t="str">
        <f t="shared" si="3"/>
        <v>非設置</v>
      </c>
      <c r="N6" s="21" t="str">
        <f t="shared" si="3"/>
        <v>-</v>
      </c>
      <c r="O6" s="21">
        <f t="shared" si="3"/>
        <v>72.989999999999995</v>
      </c>
      <c r="P6" s="21">
        <f t="shared" si="3"/>
        <v>94.92</v>
      </c>
      <c r="Q6" s="21">
        <f t="shared" si="3"/>
        <v>3850</v>
      </c>
      <c r="R6" s="21">
        <f t="shared" si="3"/>
        <v>16944</v>
      </c>
      <c r="S6" s="21">
        <f t="shared" si="3"/>
        <v>60.4</v>
      </c>
      <c r="T6" s="21">
        <f t="shared" si="3"/>
        <v>280.52999999999997</v>
      </c>
      <c r="U6" s="21">
        <f t="shared" si="3"/>
        <v>15748</v>
      </c>
      <c r="V6" s="21">
        <f t="shared" si="3"/>
        <v>60.4</v>
      </c>
      <c r="W6" s="21">
        <f t="shared" si="3"/>
        <v>260.73</v>
      </c>
      <c r="X6" s="22">
        <f>IF(X7="",NA(),X7)</f>
        <v>103.15</v>
      </c>
      <c r="Y6" s="22">
        <f t="shared" ref="Y6:AG6" si="4">IF(Y7="",NA(),Y7)</f>
        <v>103.16</v>
      </c>
      <c r="Z6" s="22">
        <f t="shared" si="4"/>
        <v>107.83</v>
      </c>
      <c r="AA6" s="22">
        <f t="shared" si="4"/>
        <v>101.07</v>
      </c>
      <c r="AB6" s="22">
        <f t="shared" si="4"/>
        <v>103.07</v>
      </c>
      <c r="AC6" s="22">
        <f t="shared" si="4"/>
        <v>108.61</v>
      </c>
      <c r="AD6" s="22">
        <f t="shared" si="4"/>
        <v>108.35</v>
      </c>
      <c r="AE6" s="22">
        <f t="shared" si="4"/>
        <v>108.84</v>
      </c>
      <c r="AF6" s="22">
        <f t="shared" si="4"/>
        <v>105.92</v>
      </c>
      <c r="AG6" s="22">
        <f t="shared" si="4"/>
        <v>106.01</v>
      </c>
      <c r="AH6" s="21" t="str">
        <f>IF(AH7="","",IF(AH7="-","【-】","【"&amp;SUBSTITUTE(TEXT(AH7,"#,##0.00"),"-","△")&amp;"】"))</f>
        <v>【108.24】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3.59</v>
      </c>
      <c r="AO6" s="22">
        <f t="shared" si="5"/>
        <v>3.98</v>
      </c>
      <c r="AP6" s="22">
        <f t="shared" si="5"/>
        <v>6.02</v>
      </c>
      <c r="AQ6" s="22">
        <f t="shared" si="5"/>
        <v>7.78</v>
      </c>
      <c r="AR6" s="22">
        <f t="shared" si="5"/>
        <v>9.59</v>
      </c>
      <c r="AS6" s="21" t="str">
        <f>IF(AS7="","",IF(AS7="-","【-】","【"&amp;SUBSTITUTE(TEXT(AS7,"#,##0.00"),"-","△")&amp;"】"))</f>
        <v>【1.50】</v>
      </c>
      <c r="AT6" s="22">
        <f>IF(AT7="",NA(),AT7)</f>
        <v>274.27999999999997</v>
      </c>
      <c r="AU6" s="22">
        <f t="shared" ref="AU6:BC6" si="6">IF(AU7="",NA(),AU7)</f>
        <v>307.25</v>
      </c>
      <c r="AV6" s="22">
        <f t="shared" si="6"/>
        <v>385.34</v>
      </c>
      <c r="AW6" s="22">
        <f t="shared" si="6"/>
        <v>506.76</v>
      </c>
      <c r="AX6" s="22">
        <f t="shared" si="6"/>
        <v>402.81</v>
      </c>
      <c r="AY6" s="22">
        <f t="shared" si="6"/>
        <v>379.08</v>
      </c>
      <c r="AZ6" s="22">
        <f t="shared" si="6"/>
        <v>367.55</v>
      </c>
      <c r="BA6" s="22">
        <f t="shared" si="6"/>
        <v>378.56</v>
      </c>
      <c r="BB6" s="22">
        <f t="shared" si="6"/>
        <v>364.46</v>
      </c>
      <c r="BC6" s="22">
        <f t="shared" si="6"/>
        <v>338.89</v>
      </c>
      <c r="BD6" s="21" t="str">
        <f>IF(BD7="","",IF(BD7="-","【-】","【"&amp;SUBSTITUTE(TEXT(BD7,"#,##0.00"),"-","△")&amp;"】"))</f>
        <v>【243.36】</v>
      </c>
      <c r="BE6" s="22">
        <f>IF(BE7="",NA(),BE7)</f>
        <v>283.04000000000002</v>
      </c>
      <c r="BF6" s="22">
        <f t="shared" ref="BF6:BN6" si="7">IF(BF7="",NA(),BF7)</f>
        <v>262.32</v>
      </c>
      <c r="BG6" s="22">
        <f t="shared" si="7"/>
        <v>253.03</v>
      </c>
      <c r="BH6" s="22">
        <f t="shared" si="7"/>
        <v>265.36</v>
      </c>
      <c r="BI6" s="22">
        <f t="shared" si="7"/>
        <v>255.29</v>
      </c>
      <c r="BJ6" s="22">
        <f t="shared" si="7"/>
        <v>398.98</v>
      </c>
      <c r="BK6" s="22">
        <f t="shared" si="7"/>
        <v>418.68</v>
      </c>
      <c r="BL6" s="22">
        <f t="shared" si="7"/>
        <v>395.68</v>
      </c>
      <c r="BM6" s="22">
        <f t="shared" si="7"/>
        <v>403.72</v>
      </c>
      <c r="BN6" s="22">
        <f t="shared" si="7"/>
        <v>400.21</v>
      </c>
      <c r="BO6" s="21" t="str">
        <f>IF(BO7="","",IF(BO7="-","【-】","【"&amp;SUBSTITUTE(TEXT(BO7,"#,##0.00"),"-","△")&amp;"】"))</f>
        <v>【265.93】</v>
      </c>
      <c r="BP6" s="22">
        <f>IF(BP7="",NA(),BP7)</f>
        <v>95.72</v>
      </c>
      <c r="BQ6" s="22">
        <f t="shared" ref="BQ6:BY6" si="8">IF(BQ7="",NA(),BQ7)</f>
        <v>97.07</v>
      </c>
      <c r="BR6" s="22">
        <f t="shared" si="8"/>
        <v>99.04</v>
      </c>
      <c r="BS6" s="22">
        <f t="shared" si="8"/>
        <v>94.91</v>
      </c>
      <c r="BT6" s="22">
        <f t="shared" si="8"/>
        <v>96.22</v>
      </c>
      <c r="BU6" s="22">
        <f t="shared" si="8"/>
        <v>98.64</v>
      </c>
      <c r="BV6" s="22">
        <f t="shared" si="8"/>
        <v>94.78</v>
      </c>
      <c r="BW6" s="22">
        <f t="shared" si="8"/>
        <v>97.59</v>
      </c>
      <c r="BX6" s="22">
        <f t="shared" si="8"/>
        <v>92.17</v>
      </c>
      <c r="BY6" s="22">
        <f t="shared" si="8"/>
        <v>92.83</v>
      </c>
      <c r="BZ6" s="21" t="str">
        <f>IF(BZ7="","",IF(BZ7="-","【-】","【"&amp;SUBSTITUTE(TEXT(BZ7,"#,##0.00"),"-","△")&amp;"】"))</f>
        <v>【97.82】</v>
      </c>
      <c r="CA6" s="22">
        <f>IF(CA7="",NA(),CA7)</f>
        <v>233.13</v>
      </c>
      <c r="CB6" s="22">
        <f t="shared" ref="CB6:CJ6" si="9">IF(CB7="",NA(),CB7)</f>
        <v>227.77</v>
      </c>
      <c r="CC6" s="22">
        <f t="shared" si="9"/>
        <v>224.03</v>
      </c>
      <c r="CD6" s="22">
        <f t="shared" si="9"/>
        <v>235.14</v>
      </c>
      <c r="CE6" s="22">
        <f t="shared" si="9"/>
        <v>232.12</v>
      </c>
      <c r="CF6" s="22">
        <f t="shared" si="9"/>
        <v>178.92</v>
      </c>
      <c r="CG6" s="22">
        <f t="shared" si="9"/>
        <v>181.3</v>
      </c>
      <c r="CH6" s="22">
        <f t="shared" si="9"/>
        <v>181.71</v>
      </c>
      <c r="CI6" s="22">
        <f t="shared" si="9"/>
        <v>188.51</v>
      </c>
      <c r="CJ6" s="22">
        <f t="shared" si="9"/>
        <v>189.43</v>
      </c>
      <c r="CK6" s="21" t="str">
        <f>IF(CK7="","",IF(CK7="-","【-】","【"&amp;SUBSTITUTE(TEXT(CK7,"#,##0.00"),"-","△")&amp;"】"))</f>
        <v>【177.56】</v>
      </c>
      <c r="CL6" s="22">
        <f>IF(CL7="",NA(),CL7)</f>
        <v>82.12</v>
      </c>
      <c r="CM6" s="22">
        <f t="shared" ref="CM6:CU6" si="10">IF(CM7="",NA(),CM7)</f>
        <v>85.11</v>
      </c>
      <c r="CN6" s="22">
        <f t="shared" si="10"/>
        <v>84.6</v>
      </c>
      <c r="CO6" s="22">
        <f t="shared" si="10"/>
        <v>81.290000000000006</v>
      </c>
      <c r="CP6" s="22">
        <f t="shared" si="10"/>
        <v>79.45</v>
      </c>
      <c r="CQ6" s="22">
        <f t="shared" si="10"/>
        <v>55.14</v>
      </c>
      <c r="CR6" s="22">
        <f t="shared" si="10"/>
        <v>55.89</v>
      </c>
      <c r="CS6" s="22">
        <f t="shared" si="10"/>
        <v>55.72</v>
      </c>
      <c r="CT6" s="22">
        <f t="shared" si="10"/>
        <v>55.31</v>
      </c>
      <c r="CU6" s="22">
        <f t="shared" si="10"/>
        <v>55.14</v>
      </c>
      <c r="CV6" s="21" t="str">
        <f>IF(CV7="","",IF(CV7="-","【-】","【"&amp;SUBSTITUTE(TEXT(CV7,"#,##0.00"),"-","△")&amp;"】"))</f>
        <v>【59.81】</v>
      </c>
      <c r="CW6" s="22">
        <f>IF(CW7="",NA(),CW7)</f>
        <v>83.16</v>
      </c>
      <c r="CX6" s="22">
        <f t="shared" ref="CX6:DF6" si="11">IF(CX7="",NA(),CX7)</f>
        <v>81.91</v>
      </c>
      <c r="CY6" s="22">
        <f t="shared" si="11"/>
        <v>83.53</v>
      </c>
      <c r="CZ6" s="22">
        <f t="shared" si="11"/>
        <v>84.63</v>
      </c>
      <c r="DA6" s="22">
        <f t="shared" si="11"/>
        <v>85.14</v>
      </c>
      <c r="DB6" s="22">
        <f t="shared" si="11"/>
        <v>81.39</v>
      </c>
      <c r="DC6" s="22">
        <f t="shared" si="11"/>
        <v>81.27</v>
      </c>
      <c r="DD6" s="22">
        <f t="shared" si="11"/>
        <v>81.260000000000005</v>
      </c>
      <c r="DE6" s="22">
        <f t="shared" si="11"/>
        <v>80.36</v>
      </c>
      <c r="DF6" s="22">
        <f t="shared" si="11"/>
        <v>80.13</v>
      </c>
      <c r="DG6" s="21" t="str">
        <f>IF(DG7="","",IF(DG7="-","【-】","【"&amp;SUBSTITUTE(TEXT(DG7,"#,##0.00"),"-","△")&amp;"】"))</f>
        <v>【89.42】</v>
      </c>
      <c r="DH6" s="22">
        <f>IF(DH7="",NA(),DH7)</f>
        <v>53.14</v>
      </c>
      <c r="DI6" s="22">
        <f t="shared" ref="DI6:DQ6" si="12">IF(DI7="",NA(),DI7)</f>
        <v>55.02</v>
      </c>
      <c r="DJ6" s="22">
        <f t="shared" si="12"/>
        <v>56.56</v>
      </c>
      <c r="DK6" s="22">
        <f t="shared" si="12"/>
        <v>57.24</v>
      </c>
      <c r="DL6" s="22">
        <f t="shared" si="12"/>
        <v>58.95</v>
      </c>
      <c r="DM6" s="22">
        <f t="shared" si="12"/>
        <v>49.92</v>
      </c>
      <c r="DN6" s="22">
        <f t="shared" si="12"/>
        <v>50.63</v>
      </c>
      <c r="DO6" s="22">
        <f t="shared" si="12"/>
        <v>51.29</v>
      </c>
      <c r="DP6" s="22">
        <f t="shared" si="12"/>
        <v>52.2</v>
      </c>
      <c r="DQ6" s="22">
        <f t="shared" si="12"/>
        <v>52.7</v>
      </c>
      <c r="DR6" s="21" t="str">
        <f>IF(DR7="","",IF(DR7="-","【-】","【"&amp;SUBSTITUTE(TEXT(DR7,"#,##0.00"),"-","△")&amp;"】"))</f>
        <v>【52.02】</v>
      </c>
      <c r="DS6" s="22">
        <f>IF(DS7="",NA(),DS7)</f>
        <v>8.4700000000000006</v>
      </c>
      <c r="DT6" s="22">
        <f t="shared" ref="DT6:EB6" si="13">IF(DT7="",NA(),DT7)</f>
        <v>10.35</v>
      </c>
      <c r="DU6" s="22">
        <f t="shared" si="13"/>
        <v>11.66</v>
      </c>
      <c r="DV6" s="22">
        <f t="shared" si="13"/>
        <v>19.829999999999998</v>
      </c>
      <c r="DW6" s="22">
        <f t="shared" si="13"/>
        <v>34.4</v>
      </c>
      <c r="DX6" s="22">
        <f t="shared" si="13"/>
        <v>16.88</v>
      </c>
      <c r="DY6" s="22">
        <f t="shared" si="13"/>
        <v>18.28</v>
      </c>
      <c r="DZ6" s="22">
        <f t="shared" si="13"/>
        <v>19.61</v>
      </c>
      <c r="EA6" s="22">
        <f t="shared" si="13"/>
        <v>20.73</v>
      </c>
      <c r="EB6" s="22">
        <f t="shared" si="13"/>
        <v>22.86</v>
      </c>
      <c r="EC6" s="21" t="str">
        <f>IF(EC7="","",IF(EC7="-","【-】","【"&amp;SUBSTITUTE(TEXT(EC7,"#,##0.00"),"-","△")&amp;"】"))</f>
        <v>【25.37】</v>
      </c>
      <c r="ED6" s="22">
        <f>IF(ED7="",NA(),ED7)</f>
        <v>0.04</v>
      </c>
      <c r="EE6" s="21">
        <f t="shared" ref="EE6:EM6" si="14">IF(EE7="",NA(),EE7)</f>
        <v>0</v>
      </c>
      <c r="EF6" s="21">
        <f t="shared" si="14"/>
        <v>0</v>
      </c>
      <c r="EG6" s="22">
        <f t="shared" si="14"/>
        <v>0.36</v>
      </c>
      <c r="EH6" s="21">
        <f t="shared" si="14"/>
        <v>0</v>
      </c>
      <c r="EI6" s="22">
        <f t="shared" si="14"/>
        <v>0.52</v>
      </c>
      <c r="EJ6" s="22">
        <f t="shared" si="14"/>
        <v>0.53</v>
      </c>
      <c r="EK6" s="22">
        <f t="shared" si="14"/>
        <v>0.48</v>
      </c>
      <c r="EL6" s="22">
        <f t="shared" si="14"/>
        <v>0.5</v>
      </c>
      <c r="EM6" s="22">
        <f t="shared" si="14"/>
        <v>0.41</v>
      </c>
      <c r="EN6" s="21" t="str">
        <f>IF(EN7="","",IF(EN7="-","【-】","【"&amp;SUBSTITUTE(TEXT(EN7,"#,##0.00"),"-","△")&amp;"】"))</f>
        <v>【0.62】</v>
      </c>
    </row>
    <row r="7" spans="1:144" s="23" customFormat="1" x14ac:dyDescent="0.15">
      <c r="A7" s="15"/>
      <c r="B7" s="24">
        <v>2023</v>
      </c>
      <c r="C7" s="24">
        <v>74667</v>
      </c>
      <c r="D7" s="24">
        <v>46</v>
      </c>
      <c r="E7" s="24">
        <v>1</v>
      </c>
      <c r="F7" s="24">
        <v>0</v>
      </c>
      <c r="G7" s="24">
        <v>1</v>
      </c>
      <c r="H7" s="24" t="s">
        <v>92</v>
      </c>
      <c r="I7" s="24" t="s">
        <v>93</v>
      </c>
      <c r="J7" s="24" t="s">
        <v>94</v>
      </c>
      <c r="K7" s="24" t="s">
        <v>95</v>
      </c>
      <c r="L7" s="24" t="s">
        <v>96</v>
      </c>
      <c r="M7" s="24" t="s">
        <v>97</v>
      </c>
      <c r="N7" s="25" t="s">
        <v>98</v>
      </c>
      <c r="O7" s="25">
        <v>72.989999999999995</v>
      </c>
      <c r="P7" s="25">
        <v>94.92</v>
      </c>
      <c r="Q7" s="25">
        <v>3850</v>
      </c>
      <c r="R7" s="25">
        <v>16944</v>
      </c>
      <c r="S7" s="25">
        <v>60.4</v>
      </c>
      <c r="T7" s="25">
        <v>280.52999999999997</v>
      </c>
      <c r="U7" s="25">
        <v>15748</v>
      </c>
      <c r="V7" s="25">
        <v>60.4</v>
      </c>
      <c r="W7" s="25">
        <v>260.73</v>
      </c>
      <c r="X7" s="25">
        <v>103.15</v>
      </c>
      <c r="Y7" s="25">
        <v>103.16</v>
      </c>
      <c r="Z7" s="25">
        <v>107.83</v>
      </c>
      <c r="AA7" s="25">
        <v>101.07</v>
      </c>
      <c r="AB7" s="25">
        <v>103.07</v>
      </c>
      <c r="AC7" s="25">
        <v>108.61</v>
      </c>
      <c r="AD7" s="25">
        <v>108.35</v>
      </c>
      <c r="AE7" s="25">
        <v>108.84</v>
      </c>
      <c r="AF7" s="25">
        <v>105.92</v>
      </c>
      <c r="AG7" s="25">
        <v>106.01</v>
      </c>
      <c r="AH7" s="25">
        <v>108.24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3.59</v>
      </c>
      <c r="AO7" s="25">
        <v>3.98</v>
      </c>
      <c r="AP7" s="25">
        <v>6.02</v>
      </c>
      <c r="AQ7" s="25">
        <v>7.78</v>
      </c>
      <c r="AR7" s="25">
        <v>9.59</v>
      </c>
      <c r="AS7" s="25">
        <v>1.5</v>
      </c>
      <c r="AT7" s="25">
        <v>274.27999999999997</v>
      </c>
      <c r="AU7" s="25">
        <v>307.25</v>
      </c>
      <c r="AV7" s="25">
        <v>385.34</v>
      </c>
      <c r="AW7" s="25">
        <v>506.76</v>
      </c>
      <c r="AX7" s="25">
        <v>402.81</v>
      </c>
      <c r="AY7" s="25">
        <v>379.08</v>
      </c>
      <c r="AZ7" s="25">
        <v>367.55</v>
      </c>
      <c r="BA7" s="25">
        <v>378.56</v>
      </c>
      <c r="BB7" s="25">
        <v>364.46</v>
      </c>
      <c r="BC7" s="25">
        <v>338.89</v>
      </c>
      <c r="BD7" s="25">
        <v>243.36</v>
      </c>
      <c r="BE7" s="25">
        <v>283.04000000000002</v>
      </c>
      <c r="BF7" s="25">
        <v>262.32</v>
      </c>
      <c r="BG7" s="25">
        <v>253.03</v>
      </c>
      <c r="BH7" s="25">
        <v>265.36</v>
      </c>
      <c r="BI7" s="25">
        <v>255.29</v>
      </c>
      <c r="BJ7" s="25">
        <v>398.98</v>
      </c>
      <c r="BK7" s="25">
        <v>418.68</v>
      </c>
      <c r="BL7" s="25">
        <v>395.68</v>
      </c>
      <c r="BM7" s="25">
        <v>403.72</v>
      </c>
      <c r="BN7" s="25">
        <v>400.21</v>
      </c>
      <c r="BO7" s="25">
        <v>265.93</v>
      </c>
      <c r="BP7" s="25">
        <v>95.72</v>
      </c>
      <c r="BQ7" s="25">
        <v>97.07</v>
      </c>
      <c r="BR7" s="25">
        <v>99.04</v>
      </c>
      <c r="BS7" s="25">
        <v>94.91</v>
      </c>
      <c r="BT7" s="25">
        <v>96.22</v>
      </c>
      <c r="BU7" s="25">
        <v>98.64</v>
      </c>
      <c r="BV7" s="25">
        <v>94.78</v>
      </c>
      <c r="BW7" s="25">
        <v>97.59</v>
      </c>
      <c r="BX7" s="25">
        <v>92.17</v>
      </c>
      <c r="BY7" s="25">
        <v>92.83</v>
      </c>
      <c r="BZ7" s="25">
        <v>97.82</v>
      </c>
      <c r="CA7" s="25">
        <v>233.13</v>
      </c>
      <c r="CB7" s="25">
        <v>227.77</v>
      </c>
      <c r="CC7" s="25">
        <v>224.03</v>
      </c>
      <c r="CD7" s="25">
        <v>235.14</v>
      </c>
      <c r="CE7" s="25">
        <v>232.12</v>
      </c>
      <c r="CF7" s="25">
        <v>178.92</v>
      </c>
      <c r="CG7" s="25">
        <v>181.3</v>
      </c>
      <c r="CH7" s="25">
        <v>181.71</v>
      </c>
      <c r="CI7" s="25">
        <v>188.51</v>
      </c>
      <c r="CJ7" s="25">
        <v>189.43</v>
      </c>
      <c r="CK7" s="25">
        <v>177.56</v>
      </c>
      <c r="CL7" s="25">
        <v>82.12</v>
      </c>
      <c r="CM7" s="25">
        <v>85.11</v>
      </c>
      <c r="CN7" s="25">
        <v>84.6</v>
      </c>
      <c r="CO7" s="25">
        <v>81.290000000000006</v>
      </c>
      <c r="CP7" s="25">
        <v>79.45</v>
      </c>
      <c r="CQ7" s="25">
        <v>55.14</v>
      </c>
      <c r="CR7" s="25">
        <v>55.89</v>
      </c>
      <c r="CS7" s="25">
        <v>55.72</v>
      </c>
      <c r="CT7" s="25">
        <v>55.31</v>
      </c>
      <c r="CU7" s="25">
        <v>55.14</v>
      </c>
      <c r="CV7" s="25">
        <v>59.81</v>
      </c>
      <c r="CW7" s="25">
        <v>83.16</v>
      </c>
      <c r="CX7" s="25">
        <v>81.91</v>
      </c>
      <c r="CY7" s="25">
        <v>83.53</v>
      </c>
      <c r="CZ7" s="25">
        <v>84.63</v>
      </c>
      <c r="DA7" s="25">
        <v>85.14</v>
      </c>
      <c r="DB7" s="25">
        <v>81.39</v>
      </c>
      <c r="DC7" s="25">
        <v>81.27</v>
      </c>
      <c r="DD7" s="25">
        <v>81.260000000000005</v>
      </c>
      <c r="DE7" s="25">
        <v>80.36</v>
      </c>
      <c r="DF7" s="25">
        <v>80.13</v>
      </c>
      <c r="DG7" s="25">
        <v>89.42</v>
      </c>
      <c r="DH7" s="25">
        <v>53.14</v>
      </c>
      <c r="DI7" s="25">
        <v>55.02</v>
      </c>
      <c r="DJ7" s="25">
        <v>56.56</v>
      </c>
      <c r="DK7" s="25">
        <v>57.24</v>
      </c>
      <c r="DL7" s="25">
        <v>58.95</v>
      </c>
      <c r="DM7" s="25">
        <v>49.92</v>
      </c>
      <c r="DN7" s="25">
        <v>50.63</v>
      </c>
      <c r="DO7" s="25">
        <v>51.29</v>
      </c>
      <c r="DP7" s="25">
        <v>52.2</v>
      </c>
      <c r="DQ7" s="25">
        <v>52.7</v>
      </c>
      <c r="DR7" s="25">
        <v>52.02</v>
      </c>
      <c r="DS7" s="25">
        <v>8.4700000000000006</v>
      </c>
      <c r="DT7" s="25">
        <v>10.35</v>
      </c>
      <c r="DU7" s="25">
        <v>11.66</v>
      </c>
      <c r="DV7" s="25">
        <v>19.829999999999998</v>
      </c>
      <c r="DW7" s="25">
        <v>34.4</v>
      </c>
      <c r="DX7" s="25">
        <v>16.88</v>
      </c>
      <c r="DY7" s="25">
        <v>18.28</v>
      </c>
      <c r="DZ7" s="25">
        <v>19.61</v>
      </c>
      <c r="EA7" s="25">
        <v>20.73</v>
      </c>
      <c r="EB7" s="25">
        <v>22.86</v>
      </c>
      <c r="EC7" s="25">
        <v>25.37</v>
      </c>
      <c r="ED7" s="25">
        <v>0.04</v>
      </c>
      <c r="EE7" s="25">
        <v>0</v>
      </c>
      <c r="EF7" s="25">
        <v>0</v>
      </c>
      <c r="EG7" s="25">
        <v>0.36</v>
      </c>
      <c r="EH7" s="25">
        <v>0</v>
      </c>
      <c r="EI7" s="25">
        <v>0.52</v>
      </c>
      <c r="EJ7" s="25">
        <v>0.53</v>
      </c>
      <c r="EK7" s="25">
        <v>0.48</v>
      </c>
      <c r="EL7" s="25">
        <v>0.5</v>
      </c>
      <c r="EM7" s="25">
        <v>0.41</v>
      </c>
      <c r="EN7" s="25">
        <v>0.62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99</v>
      </c>
      <c r="C9" s="28" t="s">
        <v>100</v>
      </c>
      <c r="D9" s="28" t="s">
        <v>101</v>
      </c>
      <c r="E9" s="28" t="s">
        <v>102</v>
      </c>
      <c r="F9" s="28" t="s">
        <v>103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36892</v>
      </c>
      <c r="C10" s="29">
        <f t="shared" ref="C10:F10" si="15">DATEVALUE($B7-C11&amp;"/1/"&amp;C12)</f>
        <v>37257</v>
      </c>
      <c r="D10" s="29">
        <f t="shared" si="15"/>
        <v>37622</v>
      </c>
      <c r="E10" s="29">
        <f t="shared" si="15"/>
        <v>37987</v>
      </c>
      <c r="F10" s="29">
        <f t="shared" si="15"/>
        <v>38353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104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105</v>
      </c>
    </row>
    <row r="13" spans="1:144" x14ac:dyDescent="0.15">
      <c r="B13" t="s">
        <v>106</v>
      </c>
      <c r="C13" t="s">
        <v>106</v>
      </c>
      <c r="D13" t="s">
        <v>106</v>
      </c>
      <c r="E13" t="s">
        <v>106</v>
      </c>
      <c r="F13" t="s">
        <v>106</v>
      </c>
      <c r="G13" t="s">
        <v>107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2025-01-28T08:04:15Z</cp:lastPrinted>
  <dcterms:created xsi:type="dcterms:W3CDTF">2025-01-24T06:45:32Z</dcterms:created>
  <dcterms:modified xsi:type="dcterms:W3CDTF">2025-02-04T23:27:31Z</dcterms:modified>
  <cp:category/>
</cp:coreProperties>
</file>