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デスクトップより\財政・総務関係\02_一般文書及びメール関係\02_令和\R6\★★20250123【照会_2月5日（水）期限】公営企業に係る経営比較分析表（令和5年度決算）の分析等について\各担当回答\01_簡水\"/>
    </mc:Choice>
  </mc:AlternateContent>
  <workbookProtection workbookAlgorithmName="SHA-512" workbookHashValue="I6QzHs3b3W61j8VgS6M0EB44GbltNd9HFH1uvMANavOOKS3BkhgcAEpGQZPSz9IlXSeJ2xkwhS2mjovC/IWpBg==" workbookSaltValue="F+8xNNfK8ohXvJ2Q9GoQuA==" workbookSpinCount="100000" lockStructure="1"/>
  <bookViews>
    <workbookView xWindow="0" yWindow="0" windowWidth="192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<sst xmlns="http://schemas.openxmlformats.org/spreadsheetml/2006/main" count="316" uniqueCount="112">
  <si>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</si>
  <si>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</si>
  <si>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</si>
  <si>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</si>
  <si>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</si>
  <si>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</si>
  <si>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</si>
  <si>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</si>
  <si>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</si>
  <si>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</si>
  <si>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</si>
  <si>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</si>
  <si>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</si>
  <si>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</si>
  <si>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</si>
  <si>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</si>
  <si>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</si>
  <si>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</si>
  <si>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</si>
  <si>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</si>
  <si>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</si>
  <si>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</si>
  <si>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</si>
  <si>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</si>
  <si>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</si>
  <si>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</si>
  <si>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</si>
  <si>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</si>
  <si>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</si>
  <si>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</si>
  <si>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</si>
  <si>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</si>
  <si>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</si>
  <si>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</si>
  <si>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</si>
  <si>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</si>
  <si>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</si>
  <si>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</si>
  <si>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</si>
  <si>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</si>
  <si>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</si>
  <si>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</si>
  <si>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</si>
  <si>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</si>
  <si>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</si>
  <si>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</si>
  <si>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</si>
  <si>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</si>
  <si>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</si>
  <si>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</si>
  <si>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</si>
  <si>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</si>
  <si>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</si>
  <si>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</si>
  <si>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</si>
  <si>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</si>
  <si>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</si>
  <si>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</si>
  <si>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</si>
  <si>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</si>
  <si>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</si>
  <si>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</si>
  <si>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</si>
  <si>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</si>
  <si>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</si>
  <si>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</si>
  <si>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</si>
  <si>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</si>
  <si>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</si>
  <si>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</si>
  <si>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</si>
  <si>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</si>
  <si>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</si>
  <si>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</si>
  <si>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</si>
  <si>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</si>
  <si>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</si>
  <si>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</si>
  <si>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</si>
  <si>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</si>
  <si>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</si>
  <si>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</si>
  <si>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</si>
  <si>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</si>
  <si>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</si>
  <si>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</si>
  <si>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</si>
  <si>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</si>
  <si>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</si>
  <si>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</si>
  <si>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</si>
  <si>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</si>
  <si>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</si>
  <si>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</si>
  <si>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</si>
  <si>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</si>
  <si>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</si>
  <si>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</si>
  <si>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</si>
  <si>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</si>
  <si>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</si>
  <si>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</si>
  <si>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</si>
  <si>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</si>
  <si>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</si>
  <si>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</si>
  <si>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</si>
  <si>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</si>
  <si>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</si>
  <si>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現在管路施設については、異常がある箇所の修繕及び漏水調査を行い、疑惑箇所の修繕を行っている。平成３０年度より有収率は80%台を維持していたが、令和３年度以降、80％より低くなっているため、引き続き改善を図っていきたい。管路更新率については、老朽管等の更新も計画的に行う必要がある。</t>
    <phoneticPr fontId="4"/>
  </si>
  <si>
    <t>経常収支比率及び料金回収率をみるとどちらも100%を下回っており一般会計からの繰入金等によって運営している状況である。施設の利用率は類似団体平均値より低く、利用率を増加する余地はあるが、人口が減少傾向にあるため、今後は使用料収入の大幅な増加はあまり見込めない。そのため、引き続き経営改善を図り、これ以上経営が悪化する場合は料金水準見直し等の検討も必要と考えられる。</t>
    <rPh sb="0" eb="2">
      <t>ケイジョウ</t>
    </rPh>
    <rPh sb="170" eb="172">
      <t>ケントウ</t>
    </rPh>
    <rPh sb="173" eb="175">
      <t>ヒツヨウ</t>
    </rPh>
    <phoneticPr fontId="4"/>
  </si>
  <si>
    <t>現在収入の大部分を一般会計からの繰入金等に依存している。今後も施設及び管路の維持管理費（修繕費）は増加していくと考えられるため、計画的な更新や料金水準見直し等の検討も必要と考えられる。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</si>
</sst>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0.64</c:v>
                </c:pt>
              </c:numCache>
            </c:numRef>
          </c:val>
          <c:extLst>
            <c:ext xmlns:c16="http://schemas.microsoft.com/office/drawing/2014/chart" uri="{C3380CC4-5D6E-409C-BE32-E72D297353CC}">
              <c16:uniqueId val="{00000000-9426-444D-B3C8-904E639719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0.49</c:v>
                </c:pt>
              </c:numCache>
            </c:numRef>
          </c:val>
          <c:smooth val="0"/>
          <c:extLst>
            <c:ext xmlns:c16="http://schemas.microsoft.com/office/drawing/2014/chart" uri="{C3380CC4-5D6E-409C-BE32-E72D297353CC}">
              <c16:uniqueId val="{00000001-9426-444D-B3C8-904E639719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81.540000000000006</c:v>
                </c:pt>
              </c:numCache>
            </c:numRef>
          </c:val>
          <c:extLst>
            <c:ext xmlns:c16="http://schemas.microsoft.com/office/drawing/2014/chart" uri="{C3380CC4-5D6E-409C-BE32-E72D297353CC}">
              <c16:uniqueId val="{00000000-3A7F-4AB1-BA4D-1669B258821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53.4</c:v>
                </c:pt>
              </c:numCache>
            </c:numRef>
          </c:val>
          <c:smooth val="0"/>
          <c:extLst>
            <c:ext xmlns:c16="http://schemas.microsoft.com/office/drawing/2014/chart" uri="{C3380CC4-5D6E-409C-BE32-E72D297353CC}">
              <c16:uniqueId val="{00000001-3A7F-4AB1-BA4D-1669B258821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75.16</c:v>
                </c:pt>
              </c:numCache>
            </c:numRef>
          </c:val>
          <c:extLst>
            <c:ext xmlns:c16="http://schemas.microsoft.com/office/drawing/2014/chart" uri="{C3380CC4-5D6E-409C-BE32-E72D297353CC}">
              <c16:uniqueId val="{00000000-1756-4D2C-B9AF-69BC3378D5F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72.53</c:v>
                </c:pt>
              </c:numCache>
            </c:numRef>
          </c:val>
          <c:smooth val="0"/>
          <c:extLst>
            <c:ext xmlns:c16="http://schemas.microsoft.com/office/drawing/2014/chart" uri="{C3380CC4-5D6E-409C-BE32-E72D297353CC}">
              <c16:uniqueId val="{00000001-1756-4D2C-B9AF-69BC3378D5F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93.07</c:v>
                </c:pt>
              </c:numCache>
            </c:numRef>
          </c:val>
          <c:extLst>
            <c:ext xmlns:c16="http://schemas.microsoft.com/office/drawing/2014/chart" uri="{C3380CC4-5D6E-409C-BE32-E72D297353CC}">
              <c16:uniqueId val="{00000000-7C27-471A-8B2E-2C802900927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c:v>
                </c:pt>
              </c:numCache>
            </c:numRef>
          </c:val>
          <c:smooth val="0"/>
          <c:extLst>
            <c:ext xmlns:c16="http://schemas.microsoft.com/office/drawing/2014/chart" uri="{C3380CC4-5D6E-409C-BE32-E72D297353CC}">
              <c16:uniqueId val="{00000001-7C27-471A-8B2E-2C802900927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9.7200000000000006</c:v>
                </c:pt>
              </c:numCache>
            </c:numRef>
          </c:val>
          <c:extLst>
            <c:ext xmlns:c16="http://schemas.microsoft.com/office/drawing/2014/chart" uri="{C3380CC4-5D6E-409C-BE32-E72D297353CC}">
              <c16:uniqueId val="{00000000-E9DD-497C-B28C-17801FD1F2F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40.46</c:v>
                </c:pt>
              </c:numCache>
            </c:numRef>
          </c:val>
          <c:smooth val="0"/>
          <c:extLst>
            <c:ext xmlns:c16="http://schemas.microsoft.com/office/drawing/2014/chart" uri="{C3380CC4-5D6E-409C-BE32-E72D297353CC}">
              <c16:uniqueId val="{00000001-E9DD-497C-B28C-17801FD1F2F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CFA-4ECB-BF1A-CA91264277C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22.77</c:v>
                </c:pt>
              </c:numCache>
            </c:numRef>
          </c:val>
          <c:smooth val="0"/>
          <c:extLst>
            <c:ext xmlns:c16="http://schemas.microsoft.com/office/drawing/2014/chart" uri="{C3380CC4-5D6E-409C-BE32-E72D297353CC}">
              <c16:uniqueId val="{00000001-BCFA-4ECB-BF1A-CA91264277C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19.48</c:v>
                </c:pt>
              </c:numCache>
            </c:numRef>
          </c:val>
          <c:extLst>
            <c:ext xmlns:c16="http://schemas.microsoft.com/office/drawing/2014/chart" uri="{C3380CC4-5D6E-409C-BE32-E72D297353CC}">
              <c16:uniqueId val="{00000000-481B-4E1D-9557-D911477E8A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27.32</c:v>
                </c:pt>
              </c:numCache>
            </c:numRef>
          </c:val>
          <c:smooth val="0"/>
          <c:extLst>
            <c:ext xmlns:c16="http://schemas.microsoft.com/office/drawing/2014/chart" uri="{C3380CC4-5D6E-409C-BE32-E72D297353CC}">
              <c16:uniqueId val="{00000001-481B-4E1D-9557-D911477E8A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127.93</c:v>
                </c:pt>
              </c:numCache>
            </c:numRef>
          </c:val>
          <c:extLst>
            <c:ext xmlns:c16="http://schemas.microsoft.com/office/drawing/2014/chart" uri="{C3380CC4-5D6E-409C-BE32-E72D297353CC}">
              <c16:uniqueId val="{00000000-6E5B-4F24-8D73-F6988C9018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217.55</c:v>
                </c:pt>
              </c:numCache>
            </c:numRef>
          </c:val>
          <c:smooth val="0"/>
          <c:extLst>
            <c:ext xmlns:c16="http://schemas.microsoft.com/office/drawing/2014/chart" uri="{C3380CC4-5D6E-409C-BE32-E72D297353CC}">
              <c16:uniqueId val="{00000001-6E5B-4F24-8D73-F6988C9018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581.02</c:v>
                </c:pt>
              </c:numCache>
            </c:numRef>
          </c:val>
          <c:extLst>
            <c:ext xmlns:c16="http://schemas.microsoft.com/office/drawing/2014/chart" uri="{C3380CC4-5D6E-409C-BE32-E72D297353CC}">
              <c16:uniqueId val="{00000000-62B1-44C8-91D8-8D83F284EEC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916.17</c:v>
                </c:pt>
              </c:numCache>
            </c:numRef>
          </c:val>
          <c:smooth val="0"/>
          <c:extLst>
            <c:ext xmlns:c16="http://schemas.microsoft.com/office/drawing/2014/chart" uri="{C3380CC4-5D6E-409C-BE32-E72D297353CC}">
              <c16:uniqueId val="{00000001-62B1-44C8-91D8-8D83F284EEC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45.96</c:v>
                </c:pt>
              </c:numCache>
            </c:numRef>
          </c:val>
          <c:extLst>
            <c:ext xmlns:c16="http://schemas.microsoft.com/office/drawing/2014/chart" uri="{C3380CC4-5D6E-409C-BE32-E72D297353CC}">
              <c16:uniqueId val="{00000000-A420-43FD-946C-D28F54A779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63.95</c:v>
                </c:pt>
              </c:numCache>
            </c:numRef>
          </c:val>
          <c:smooth val="0"/>
          <c:extLst>
            <c:ext xmlns:c16="http://schemas.microsoft.com/office/drawing/2014/chart" uri="{C3380CC4-5D6E-409C-BE32-E72D297353CC}">
              <c16:uniqueId val="{00000001-A420-43FD-946C-D28F54A779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315.12</c:v>
                </c:pt>
              </c:numCache>
            </c:numRef>
          </c:val>
          <c:extLst>
            <c:ext xmlns:c16="http://schemas.microsoft.com/office/drawing/2014/chart" uri="{C3380CC4-5D6E-409C-BE32-E72D297353CC}">
              <c16:uniqueId val="{00000000-373C-49EE-B1FA-EC3D4D7FA4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263.56</c:v>
                </c:pt>
              </c:numCache>
            </c:numRef>
          </c:val>
          <c:smooth val="0"/>
          <c:extLst>
            <c:ext xmlns:c16="http://schemas.microsoft.com/office/drawing/2014/chart" uri="{C3380CC4-5D6E-409C-BE32-E72D297353CC}">
              <c16:uniqueId val="{00000001-373C-49EE-B1FA-EC3D4D7FA4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中島村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4822</v>
      </c>
      <c r="AM8" s="44"/>
      <c r="AN8" s="44"/>
      <c r="AO8" s="44"/>
      <c r="AP8" s="44"/>
      <c r="AQ8" s="44"/>
      <c r="AR8" s="44"/>
      <c r="AS8" s="44"/>
      <c r="AT8" s="45">
        <f>データ!$S$6</f>
        <v>18.920000000000002</v>
      </c>
      <c r="AU8" s="46"/>
      <c r="AV8" s="46"/>
      <c r="AW8" s="46"/>
      <c r="AX8" s="46"/>
      <c r="AY8" s="46"/>
      <c r="AZ8" s="46"/>
      <c r="BA8" s="46"/>
      <c r="BB8" s="47">
        <f>データ!$T$6</f>
        <v>254.86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75.3</v>
      </c>
      <c r="J10" s="46"/>
      <c r="K10" s="46"/>
      <c r="L10" s="46"/>
      <c r="M10" s="46"/>
      <c r="N10" s="46"/>
      <c r="O10" s="80"/>
      <c r="P10" s="47">
        <f>データ!$P$6</f>
        <v>95.42</v>
      </c>
      <c r="Q10" s="47"/>
      <c r="R10" s="47"/>
      <c r="S10" s="47"/>
      <c r="T10" s="47"/>
      <c r="U10" s="47"/>
      <c r="V10" s="47"/>
      <c r="W10" s="44">
        <f>データ!$Q$6</f>
        <v>2952</v>
      </c>
      <c r="X10" s="44"/>
      <c r="Y10" s="44"/>
      <c r="Z10" s="44"/>
      <c r="AA10" s="44"/>
      <c r="AB10" s="44"/>
      <c r="AC10" s="44"/>
      <c r="AD10" s="2"/>
      <c r="AE10" s="2"/>
      <c r="AF10" s="2"/>
      <c r="AG10" s="2"/>
      <c r="AH10" s="2"/>
      <c r="AI10" s="2"/>
      <c r="AJ10" s="2"/>
      <c r="AK10" s="2"/>
      <c r="AL10" s="44">
        <f>データ!$U$6</f>
        <v>4609</v>
      </c>
      <c r="AM10" s="44"/>
      <c r="AN10" s="44"/>
      <c r="AO10" s="44"/>
      <c r="AP10" s="44"/>
      <c r="AQ10" s="44"/>
      <c r="AR10" s="44"/>
      <c r="AS10" s="44"/>
      <c r="AT10" s="45">
        <f>データ!$V$6</f>
        <v>18.920000000000002</v>
      </c>
      <c r="AU10" s="46"/>
      <c r="AV10" s="46"/>
      <c r="AW10" s="46"/>
      <c r="AX10" s="46"/>
      <c r="AY10" s="46"/>
      <c r="AZ10" s="46"/>
      <c r="BA10" s="46"/>
      <c r="BB10" s="47">
        <f>データ!$W$6</f>
        <v>243.6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mtz1jIdsLGl2J0vNtCsHDPbSpXppotztt2Bx702q1PkIXJs7pS2GQOTwjZbzTxZyWhZgIaIEzWdrdLUCiv5JeQ==" saltValue="Z+sgS6ijhp3b2++UevH0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74659</v>
      </c>
      <c r="D6" s="20">
        <f t="shared" si="3"/>
        <v>46</v>
      </c>
      <c r="E6" s="20">
        <f t="shared" si="3"/>
        <v>1</v>
      </c>
      <c r="F6" s="20">
        <f t="shared" si="3"/>
        <v>0</v>
      </c>
      <c r="G6" s="20">
        <f t="shared" si="3"/>
        <v>5</v>
      </c>
      <c r="H6" s="20" t="str">
        <f t="shared" si="3"/>
        <v>福島県　中島村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75.3</v>
      </c>
      <c r="P6" s="21">
        <f t="shared" si="3"/>
        <v>95.42</v>
      </c>
      <c r="Q6" s="21">
        <f t="shared" si="3"/>
        <v>2952</v>
      </c>
      <c r="R6" s="21">
        <f t="shared" si="3"/>
        <v>4822</v>
      </c>
      <c r="S6" s="21">
        <f t="shared" si="3"/>
        <v>18.920000000000002</v>
      </c>
      <c r="T6" s="21">
        <f t="shared" si="3"/>
        <v>254.86</v>
      </c>
      <c r="U6" s="21">
        <f t="shared" si="3"/>
        <v>4609</v>
      </c>
      <c r="V6" s="21">
        <f t="shared" si="3"/>
        <v>18.920000000000002</v>
      </c>
      <c r="W6" s="21">
        <f t="shared" si="3"/>
        <v>243.6</v>
      </c>
      <c r="X6" s="22" t="str">
        <f>IF(X7="",NA(),X7)</f>
        <v>-</v>
      </c>
      <c r="Y6" s="22" t="str">
        <f t="shared" ref="Y6:AG6" si="4">IF(Y7="",NA(),Y7)</f>
        <v>-</v>
      </c>
      <c r="Z6" s="22" t="str">
        <f t="shared" si="4"/>
        <v>-</v>
      </c>
      <c r="AA6" s="22" t="str">
        <f t="shared" si="4"/>
        <v>-</v>
      </c>
      <c r="AB6" s="22">
        <f t="shared" si="4"/>
        <v>93.07</v>
      </c>
      <c r="AC6" s="22" t="str">
        <f t="shared" si="4"/>
        <v>-</v>
      </c>
      <c r="AD6" s="22" t="str">
        <f t="shared" si="4"/>
        <v>-</v>
      </c>
      <c r="AE6" s="22" t="str">
        <f t="shared" si="4"/>
        <v>-</v>
      </c>
      <c r="AF6" s="22" t="str">
        <f t="shared" si="4"/>
        <v>-</v>
      </c>
      <c r="AG6" s="22">
        <f t="shared" si="4"/>
        <v>103.1</v>
      </c>
      <c r="AH6" s="21" t="str">
        <f>IF(AH7="","",IF(AH7="-","【-】","【"&amp;SUBSTITUTE(TEXT(AH7,"#,##0.00"),"-","△")&amp;"】"))</f>
        <v>【103.05】</v>
      </c>
      <c r="AI6" s="22" t="str">
        <f>IF(AI7="",NA(),AI7)</f>
        <v>-</v>
      </c>
      <c r="AJ6" s="22" t="str">
        <f t="shared" ref="AJ6:AR6" si="5">IF(AJ7="",NA(),AJ7)</f>
        <v>-</v>
      </c>
      <c r="AK6" s="22" t="str">
        <f t="shared" si="5"/>
        <v>-</v>
      </c>
      <c r="AL6" s="22" t="str">
        <f t="shared" si="5"/>
        <v>-</v>
      </c>
      <c r="AM6" s="22">
        <f t="shared" si="5"/>
        <v>19.48</v>
      </c>
      <c r="AN6" s="22" t="str">
        <f t="shared" si="5"/>
        <v>-</v>
      </c>
      <c r="AO6" s="22" t="str">
        <f t="shared" si="5"/>
        <v>-</v>
      </c>
      <c r="AP6" s="22" t="str">
        <f t="shared" si="5"/>
        <v>-</v>
      </c>
      <c r="AQ6" s="22" t="str">
        <f t="shared" si="5"/>
        <v>-</v>
      </c>
      <c r="AR6" s="22">
        <f t="shared" si="5"/>
        <v>27.32</v>
      </c>
      <c r="AS6" s="21" t="str">
        <f>IF(AS7="","",IF(AS7="-","【-】","【"&amp;SUBSTITUTE(TEXT(AS7,"#,##0.00"),"-","△")&amp;"】"))</f>
        <v>【30.22】</v>
      </c>
      <c r="AT6" s="22" t="str">
        <f>IF(AT7="",NA(),AT7)</f>
        <v>-</v>
      </c>
      <c r="AU6" s="22" t="str">
        <f t="shared" ref="AU6:BC6" si="6">IF(AU7="",NA(),AU7)</f>
        <v>-</v>
      </c>
      <c r="AV6" s="22" t="str">
        <f t="shared" si="6"/>
        <v>-</v>
      </c>
      <c r="AW6" s="22" t="str">
        <f t="shared" si="6"/>
        <v>-</v>
      </c>
      <c r="AX6" s="22">
        <f t="shared" si="6"/>
        <v>127.93</v>
      </c>
      <c r="AY6" s="22" t="str">
        <f t="shared" si="6"/>
        <v>-</v>
      </c>
      <c r="AZ6" s="22" t="str">
        <f t="shared" si="6"/>
        <v>-</v>
      </c>
      <c r="BA6" s="22" t="str">
        <f t="shared" si="6"/>
        <v>-</v>
      </c>
      <c r="BB6" s="22" t="str">
        <f t="shared" si="6"/>
        <v>-</v>
      </c>
      <c r="BC6" s="22">
        <f t="shared" si="6"/>
        <v>217.55</v>
      </c>
      <c r="BD6" s="21" t="str">
        <f>IF(BD7="","",IF(BD7="-","【-】","【"&amp;SUBSTITUTE(TEXT(BD7,"#,##0.00"),"-","△")&amp;"】"))</f>
        <v>【179.30】</v>
      </c>
      <c r="BE6" s="22" t="str">
        <f>IF(BE7="",NA(),BE7)</f>
        <v>-</v>
      </c>
      <c r="BF6" s="22" t="str">
        <f t="shared" ref="BF6:BN6" si="7">IF(BF7="",NA(),BF7)</f>
        <v>-</v>
      </c>
      <c r="BG6" s="22" t="str">
        <f t="shared" si="7"/>
        <v>-</v>
      </c>
      <c r="BH6" s="22" t="str">
        <f t="shared" si="7"/>
        <v>-</v>
      </c>
      <c r="BI6" s="22">
        <f t="shared" si="7"/>
        <v>581.02</v>
      </c>
      <c r="BJ6" s="22" t="str">
        <f t="shared" si="7"/>
        <v>-</v>
      </c>
      <c r="BK6" s="22" t="str">
        <f t="shared" si="7"/>
        <v>-</v>
      </c>
      <c r="BL6" s="22" t="str">
        <f t="shared" si="7"/>
        <v>-</v>
      </c>
      <c r="BM6" s="22" t="str">
        <f t="shared" si="7"/>
        <v>-</v>
      </c>
      <c r="BN6" s="22">
        <f t="shared" si="7"/>
        <v>916.17</v>
      </c>
      <c r="BO6" s="21" t="str">
        <f>IF(BO7="","",IF(BO7="-","【-】","【"&amp;SUBSTITUTE(TEXT(BO7,"#,##0.00"),"-","△")&amp;"】"))</f>
        <v>【1,042.45】</v>
      </c>
      <c r="BP6" s="22" t="str">
        <f>IF(BP7="",NA(),BP7)</f>
        <v>-</v>
      </c>
      <c r="BQ6" s="22" t="str">
        <f t="shared" ref="BQ6:BY6" si="8">IF(BQ7="",NA(),BQ7)</f>
        <v>-</v>
      </c>
      <c r="BR6" s="22" t="str">
        <f t="shared" si="8"/>
        <v>-</v>
      </c>
      <c r="BS6" s="22" t="str">
        <f t="shared" si="8"/>
        <v>-</v>
      </c>
      <c r="BT6" s="22">
        <f t="shared" si="8"/>
        <v>45.96</v>
      </c>
      <c r="BU6" s="22" t="str">
        <f t="shared" si="8"/>
        <v>-</v>
      </c>
      <c r="BV6" s="22" t="str">
        <f t="shared" si="8"/>
        <v>-</v>
      </c>
      <c r="BW6" s="22" t="str">
        <f t="shared" si="8"/>
        <v>-</v>
      </c>
      <c r="BX6" s="22" t="str">
        <f t="shared" si="8"/>
        <v>-</v>
      </c>
      <c r="BY6" s="22">
        <f t="shared" si="8"/>
        <v>63.95</v>
      </c>
      <c r="BZ6" s="21" t="str">
        <f>IF(BZ7="","",IF(BZ7="-","【-】","【"&amp;SUBSTITUTE(TEXT(BZ7,"#,##0.00"),"-","△")&amp;"】"))</f>
        <v>【57.74】</v>
      </c>
      <c r="CA6" s="22" t="str">
        <f>IF(CA7="",NA(),CA7)</f>
        <v>-</v>
      </c>
      <c r="CB6" s="22" t="str">
        <f t="shared" ref="CB6:CJ6" si="9">IF(CB7="",NA(),CB7)</f>
        <v>-</v>
      </c>
      <c r="CC6" s="22" t="str">
        <f t="shared" si="9"/>
        <v>-</v>
      </c>
      <c r="CD6" s="22" t="str">
        <f t="shared" si="9"/>
        <v>-</v>
      </c>
      <c r="CE6" s="22">
        <f t="shared" si="9"/>
        <v>315.12</v>
      </c>
      <c r="CF6" s="22" t="str">
        <f t="shared" si="9"/>
        <v>-</v>
      </c>
      <c r="CG6" s="22" t="str">
        <f t="shared" si="9"/>
        <v>-</v>
      </c>
      <c r="CH6" s="22" t="str">
        <f t="shared" si="9"/>
        <v>-</v>
      </c>
      <c r="CI6" s="22" t="str">
        <f t="shared" si="9"/>
        <v>-</v>
      </c>
      <c r="CJ6" s="22">
        <f t="shared" si="9"/>
        <v>263.56</v>
      </c>
      <c r="CK6" s="21" t="str">
        <f>IF(CK7="","",IF(CK7="-","【-】","【"&amp;SUBSTITUTE(TEXT(CK7,"#,##0.00"),"-","△")&amp;"】"))</f>
        <v>【285.48】</v>
      </c>
      <c r="CL6" s="22" t="str">
        <f>IF(CL7="",NA(),CL7)</f>
        <v>-</v>
      </c>
      <c r="CM6" s="22" t="str">
        <f t="shared" ref="CM6:CU6" si="10">IF(CM7="",NA(),CM7)</f>
        <v>-</v>
      </c>
      <c r="CN6" s="22" t="str">
        <f t="shared" si="10"/>
        <v>-</v>
      </c>
      <c r="CO6" s="22" t="str">
        <f t="shared" si="10"/>
        <v>-</v>
      </c>
      <c r="CP6" s="22">
        <f t="shared" si="10"/>
        <v>81.540000000000006</v>
      </c>
      <c r="CQ6" s="22" t="str">
        <f t="shared" si="10"/>
        <v>-</v>
      </c>
      <c r="CR6" s="22" t="str">
        <f t="shared" si="10"/>
        <v>-</v>
      </c>
      <c r="CS6" s="22" t="str">
        <f t="shared" si="10"/>
        <v>-</v>
      </c>
      <c r="CT6" s="22" t="str">
        <f t="shared" si="10"/>
        <v>-</v>
      </c>
      <c r="CU6" s="22">
        <f t="shared" si="10"/>
        <v>53.4</v>
      </c>
      <c r="CV6" s="21" t="str">
        <f>IF(CV7="","",IF(CV7="-","【-】","【"&amp;SUBSTITUTE(TEXT(CV7,"#,##0.00"),"-","△")&amp;"】"))</f>
        <v>【53.73】</v>
      </c>
      <c r="CW6" s="22" t="str">
        <f>IF(CW7="",NA(),CW7)</f>
        <v>-</v>
      </c>
      <c r="CX6" s="22" t="str">
        <f t="shared" ref="CX6:DF6" si="11">IF(CX7="",NA(),CX7)</f>
        <v>-</v>
      </c>
      <c r="CY6" s="22" t="str">
        <f t="shared" si="11"/>
        <v>-</v>
      </c>
      <c r="CZ6" s="22" t="str">
        <f t="shared" si="11"/>
        <v>-</v>
      </c>
      <c r="DA6" s="22">
        <f t="shared" si="11"/>
        <v>75.16</v>
      </c>
      <c r="DB6" s="22" t="str">
        <f t="shared" si="11"/>
        <v>-</v>
      </c>
      <c r="DC6" s="22" t="str">
        <f t="shared" si="11"/>
        <v>-</v>
      </c>
      <c r="DD6" s="22" t="str">
        <f t="shared" si="11"/>
        <v>-</v>
      </c>
      <c r="DE6" s="22" t="str">
        <f t="shared" si="11"/>
        <v>-</v>
      </c>
      <c r="DF6" s="22">
        <f t="shared" si="11"/>
        <v>72.53</v>
      </c>
      <c r="DG6" s="21" t="str">
        <f>IF(DG7="","",IF(DG7="-","【-】","【"&amp;SUBSTITUTE(TEXT(DG7,"#,##0.00"),"-","△")&amp;"】"))</f>
        <v>【71.52】</v>
      </c>
      <c r="DH6" s="22" t="str">
        <f>IF(DH7="",NA(),DH7)</f>
        <v>-</v>
      </c>
      <c r="DI6" s="22" t="str">
        <f t="shared" ref="DI6:DQ6" si="12">IF(DI7="",NA(),DI7)</f>
        <v>-</v>
      </c>
      <c r="DJ6" s="22" t="str">
        <f t="shared" si="12"/>
        <v>-</v>
      </c>
      <c r="DK6" s="22" t="str">
        <f t="shared" si="12"/>
        <v>-</v>
      </c>
      <c r="DL6" s="22">
        <f t="shared" si="12"/>
        <v>9.7200000000000006</v>
      </c>
      <c r="DM6" s="22" t="str">
        <f t="shared" si="12"/>
        <v>-</v>
      </c>
      <c r="DN6" s="22" t="str">
        <f t="shared" si="12"/>
        <v>-</v>
      </c>
      <c r="DO6" s="22" t="str">
        <f t="shared" si="12"/>
        <v>-</v>
      </c>
      <c r="DP6" s="22" t="str">
        <f t="shared" si="12"/>
        <v>-</v>
      </c>
      <c r="DQ6" s="22">
        <f t="shared" si="12"/>
        <v>40.46</v>
      </c>
      <c r="DR6" s="21" t="str">
        <f>IF(DR7="","",IF(DR7="-","【-】","【"&amp;SUBSTITUTE(TEXT(DR7,"#,##0.00"),"-","△")&amp;"】"))</f>
        <v>【38.43】</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22.77</v>
      </c>
      <c r="EC6" s="21" t="str">
        <f>IF(EC7="","",IF(EC7="-","【-】","【"&amp;SUBSTITUTE(TEXT(EC7,"#,##0.00"),"-","△")&amp;"】"))</f>
        <v>【19.16】</v>
      </c>
      <c r="ED6" s="22" t="str">
        <f>IF(ED7="",NA(),ED7)</f>
        <v>-</v>
      </c>
      <c r="EE6" s="22" t="str">
        <f t="shared" ref="EE6:EM6" si="14">IF(EE7="",NA(),EE7)</f>
        <v>-</v>
      </c>
      <c r="EF6" s="22" t="str">
        <f t="shared" si="14"/>
        <v>-</v>
      </c>
      <c r="EG6" s="22" t="str">
        <f t="shared" si="14"/>
        <v>-</v>
      </c>
      <c r="EH6" s="22">
        <f t="shared" si="14"/>
        <v>0.64</v>
      </c>
      <c r="EI6" s="22" t="str">
        <f t="shared" si="14"/>
        <v>-</v>
      </c>
      <c r="EJ6" s="22" t="str">
        <f t="shared" si="14"/>
        <v>-</v>
      </c>
      <c r="EK6" s="22" t="str">
        <f t="shared" si="14"/>
        <v>-</v>
      </c>
      <c r="EL6" s="22" t="str">
        <f t="shared" si="14"/>
        <v>-</v>
      </c>
      <c r="EM6" s="22">
        <f t="shared" si="14"/>
        <v>0.49</v>
      </c>
      <c r="EN6" s="21" t="str">
        <f>IF(EN7="","",IF(EN7="-","【-】","【"&amp;SUBSTITUTE(TEXT(EN7,"#,##0.00"),"-","△")&amp;"】"))</f>
        <v>【0.49】</v>
      </c>
    </row>
    <row r="7" spans="1:144" s="23" customFormat="1" x14ac:dyDescent="0.15">
      <c r="A7" s="15"/>
      <c r="B7" s="24">
        <v>2023</v>
      </c>
      <c r="C7" s="24">
        <v>74659</v>
      </c>
      <c r="D7" s="24">
        <v>46</v>
      </c>
      <c r="E7" s="24">
        <v>1</v>
      </c>
      <c r="F7" s="24">
        <v>0</v>
      </c>
      <c r="G7" s="24">
        <v>5</v>
      </c>
      <c r="H7" s="24" t="s">
        <v>93</v>
      </c>
      <c r="I7" s="24" t="s">
        <v>94</v>
      </c>
      <c r="J7" s="24" t="s">
        <v>95</v>
      </c>
      <c r="K7" s="24" t="s">
        <v>96</v>
      </c>
      <c r="L7" s="24" t="s">
        <v>97</v>
      </c>
      <c r="M7" s="24" t="s">
        <v>98</v>
      </c>
      <c r="N7" s="25" t="s">
        <v>99</v>
      </c>
      <c r="O7" s="25">
        <v>75.3</v>
      </c>
      <c r="P7" s="25">
        <v>95.42</v>
      </c>
      <c r="Q7" s="25">
        <v>2952</v>
      </c>
      <c r="R7" s="25">
        <v>4822</v>
      </c>
      <c r="S7" s="25">
        <v>18.920000000000002</v>
      </c>
      <c r="T7" s="25">
        <v>254.86</v>
      </c>
      <c r="U7" s="25">
        <v>4609</v>
      </c>
      <c r="V7" s="25">
        <v>18.920000000000002</v>
      </c>
      <c r="W7" s="25">
        <v>243.6</v>
      </c>
      <c r="X7" s="25" t="s">
        <v>99</v>
      </c>
      <c r="Y7" s="25" t="s">
        <v>99</v>
      </c>
      <c r="Z7" s="25" t="s">
        <v>99</v>
      </c>
      <c r="AA7" s="25" t="s">
        <v>99</v>
      </c>
      <c r="AB7" s="25">
        <v>93.07</v>
      </c>
      <c r="AC7" s="25" t="s">
        <v>99</v>
      </c>
      <c r="AD7" s="25" t="s">
        <v>99</v>
      </c>
      <c r="AE7" s="25" t="s">
        <v>99</v>
      </c>
      <c r="AF7" s="25" t="s">
        <v>99</v>
      </c>
      <c r="AG7" s="25">
        <v>103.1</v>
      </c>
      <c r="AH7" s="25">
        <v>103.05</v>
      </c>
      <c r="AI7" s="25" t="s">
        <v>99</v>
      </c>
      <c r="AJ7" s="25" t="s">
        <v>99</v>
      </c>
      <c r="AK7" s="25" t="s">
        <v>99</v>
      </c>
      <c r="AL7" s="25" t="s">
        <v>99</v>
      </c>
      <c r="AM7" s="25">
        <v>19.48</v>
      </c>
      <c r="AN7" s="25" t="s">
        <v>99</v>
      </c>
      <c r="AO7" s="25" t="s">
        <v>99</v>
      </c>
      <c r="AP7" s="25" t="s">
        <v>99</v>
      </c>
      <c r="AQ7" s="25" t="s">
        <v>99</v>
      </c>
      <c r="AR7" s="25">
        <v>27.32</v>
      </c>
      <c r="AS7" s="25">
        <v>30.22</v>
      </c>
      <c r="AT7" s="25" t="s">
        <v>99</v>
      </c>
      <c r="AU7" s="25" t="s">
        <v>99</v>
      </c>
      <c r="AV7" s="25" t="s">
        <v>99</v>
      </c>
      <c r="AW7" s="25" t="s">
        <v>99</v>
      </c>
      <c r="AX7" s="25">
        <v>127.93</v>
      </c>
      <c r="AY7" s="25" t="s">
        <v>99</v>
      </c>
      <c r="AZ7" s="25" t="s">
        <v>99</v>
      </c>
      <c r="BA7" s="25" t="s">
        <v>99</v>
      </c>
      <c r="BB7" s="25" t="s">
        <v>99</v>
      </c>
      <c r="BC7" s="25">
        <v>217.55</v>
      </c>
      <c r="BD7" s="25">
        <v>179.3</v>
      </c>
      <c r="BE7" s="25" t="s">
        <v>99</v>
      </c>
      <c r="BF7" s="25" t="s">
        <v>99</v>
      </c>
      <c r="BG7" s="25" t="s">
        <v>99</v>
      </c>
      <c r="BH7" s="25" t="s">
        <v>99</v>
      </c>
      <c r="BI7" s="25">
        <v>581.02</v>
      </c>
      <c r="BJ7" s="25" t="s">
        <v>99</v>
      </c>
      <c r="BK7" s="25" t="s">
        <v>99</v>
      </c>
      <c r="BL7" s="25" t="s">
        <v>99</v>
      </c>
      <c r="BM7" s="25" t="s">
        <v>99</v>
      </c>
      <c r="BN7" s="25">
        <v>916.17</v>
      </c>
      <c r="BO7" s="25">
        <v>1042.45</v>
      </c>
      <c r="BP7" s="25" t="s">
        <v>99</v>
      </c>
      <c r="BQ7" s="25" t="s">
        <v>99</v>
      </c>
      <c r="BR7" s="25" t="s">
        <v>99</v>
      </c>
      <c r="BS7" s="25" t="s">
        <v>99</v>
      </c>
      <c r="BT7" s="25">
        <v>45.96</v>
      </c>
      <c r="BU7" s="25" t="s">
        <v>99</v>
      </c>
      <c r="BV7" s="25" t="s">
        <v>99</v>
      </c>
      <c r="BW7" s="25" t="s">
        <v>99</v>
      </c>
      <c r="BX7" s="25" t="s">
        <v>99</v>
      </c>
      <c r="BY7" s="25">
        <v>63.95</v>
      </c>
      <c r="BZ7" s="25">
        <v>57.74</v>
      </c>
      <c r="CA7" s="25" t="s">
        <v>99</v>
      </c>
      <c r="CB7" s="25" t="s">
        <v>99</v>
      </c>
      <c r="CC7" s="25" t="s">
        <v>99</v>
      </c>
      <c r="CD7" s="25" t="s">
        <v>99</v>
      </c>
      <c r="CE7" s="25">
        <v>315.12</v>
      </c>
      <c r="CF7" s="25" t="s">
        <v>99</v>
      </c>
      <c r="CG7" s="25" t="s">
        <v>99</v>
      </c>
      <c r="CH7" s="25" t="s">
        <v>99</v>
      </c>
      <c r="CI7" s="25" t="s">
        <v>99</v>
      </c>
      <c r="CJ7" s="25">
        <v>263.56</v>
      </c>
      <c r="CK7" s="25">
        <v>285.48</v>
      </c>
      <c r="CL7" s="25" t="s">
        <v>99</v>
      </c>
      <c r="CM7" s="25" t="s">
        <v>99</v>
      </c>
      <c r="CN7" s="25" t="s">
        <v>99</v>
      </c>
      <c r="CO7" s="25" t="s">
        <v>99</v>
      </c>
      <c r="CP7" s="25">
        <v>81.540000000000006</v>
      </c>
      <c r="CQ7" s="25" t="s">
        <v>99</v>
      </c>
      <c r="CR7" s="25" t="s">
        <v>99</v>
      </c>
      <c r="CS7" s="25" t="s">
        <v>99</v>
      </c>
      <c r="CT7" s="25" t="s">
        <v>99</v>
      </c>
      <c r="CU7" s="25">
        <v>53.4</v>
      </c>
      <c r="CV7" s="25">
        <v>53.73</v>
      </c>
      <c r="CW7" s="25" t="s">
        <v>99</v>
      </c>
      <c r="CX7" s="25" t="s">
        <v>99</v>
      </c>
      <c r="CY7" s="25" t="s">
        <v>99</v>
      </c>
      <c r="CZ7" s="25" t="s">
        <v>99</v>
      </c>
      <c r="DA7" s="25">
        <v>75.16</v>
      </c>
      <c r="DB7" s="25" t="s">
        <v>99</v>
      </c>
      <c r="DC7" s="25" t="s">
        <v>99</v>
      </c>
      <c r="DD7" s="25" t="s">
        <v>99</v>
      </c>
      <c r="DE7" s="25" t="s">
        <v>99</v>
      </c>
      <c r="DF7" s="25">
        <v>72.53</v>
      </c>
      <c r="DG7" s="25">
        <v>71.52</v>
      </c>
      <c r="DH7" s="25" t="s">
        <v>99</v>
      </c>
      <c r="DI7" s="25" t="s">
        <v>99</v>
      </c>
      <c r="DJ7" s="25" t="s">
        <v>99</v>
      </c>
      <c r="DK7" s="25" t="s">
        <v>99</v>
      </c>
      <c r="DL7" s="25">
        <v>9.7200000000000006</v>
      </c>
      <c r="DM7" s="25" t="s">
        <v>99</v>
      </c>
      <c r="DN7" s="25" t="s">
        <v>99</v>
      </c>
      <c r="DO7" s="25" t="s">
        <v>99</v>
      </c>
      <c r="DP7" s="25" t="s">
        <v>99</v>
      </c>
      <c r="DQ7" s="25">
        <v>40.46</v>
      </c>
      <c r="DR7" s="25">
        <v>38.43</v>
      </c>
      <c r="DS7" s="25" t="s">
        <v>99</v>
      </c>
      <c r="DT7" s="25" t="s">
        <v>99</v>
      </c>
      <c r="DU7" s="25" t="s">
        <v>99</v>
      </c>
      <c r="DV7" s="25" t="s">
        <v>99</v>
      </c>
      <c r="DW7" s="25">
        <v>0</v>
      </c>
      <c r="DX7" s="25" t="s">
        <v>99</v>
      </c>
      <c r="DY7" s="25" t="s">
        <v>99</v>
      </c>
      <c r="DZ7" s="25" t="s">
        <v>99</v>
      </c>
      <c r="EA7" s="25" t="s">
        <v>99</v>
      </c>
      <c r="EB7" s="25">
        <v>22.77</v>
      </c>
      <c r="EC7" s="25">
        <v>19.16</v>
      </c>
      <c r="ED7" s="25" t="s">
        <v>99</v>
      </c>
      <c r="EE7" s="25" t="s">
        <v>99</v>
      </c>
      <c r="EF7" s="25" t="s">
        <v>99</v>
      </c>
      <c r="EG7" s="25" t="s">
        <v>99</v>
      </c>
      <c r="EH7" s="25">
        <v>0.64</v>
      </c>
      <c r="EI7" s="25" t="s">
        <v>99</v>
      </c>
      <c r="EJ7" s="25" t="s">
        <v>99</v>
      </c>
      <c r="EK7" s="25" t="s">
        <v>99</v>
      </c>
      <c r="EL7" s="25" t="s">
        <v>99</v>
      </c>
      <c r="EM7" s="25">
        <v>0.49</v>
      </c>
      <c r="EN7" s="25">
        <v>0.49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2025-01-24T06:45:31Z</dcterms:created>
  <dcterms:modified xsi:type="dcterms:W3CDTF">2025-02-04T04:00:35Z</dcterms:modified>
  <cp:category/>
</cp:coreProperties>
</file>