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上下水道係】\00_全体的事業\007_決算統計\公営企業決算統計(法適)\R6年度(R5決算)\070205公営企業に係る経営比較分析表（令和5年度決算）の分析等について\074454金山町【経営比較分析表】\"/>
    </mc:Choice>
  </mc:AlternateContent>
  <xr:revisionPtr revIDLastSave="0" documentId="13_ncr:1_{2BB19190-E8C9-4E0F-AB3A-09C730D33228}" xr6:coauthVersionLast="47" xr6:coauthVersionMax="47" xr10:uidLastSave="{00000000-0000-0000-0000-000000000000}"/>
  <workbookProtection workbookAlgorithmName="SHA-512" workbookHashValue="xzA+n2XEWjt1h7ZVZ0EfYLMlG9YULo+HvuR02j99ehbhUrOxnTLdS1LYtVTs69vvncA4VLQx5aTV7nscmC0Bbw==" workbookSaltValue="NGCaGKC0xw6O2TB29V9FFA=="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BB10" i="4"/>
  <c r="AT10" i="4"/>
  <c r="AL10" i="4"/>
  <c r="W10" i="4"/>
  <c r="B10" i="4"/>
  <c r="BB8" i="4"/>
  <c r="AT8" i="4"/>
  <c r="AL8" i="4"/>
  <c r="AD8" i="4"/>
  <c r="W8" i="4"/>
  <c r="P8" i="4"/>
</calcChain>
</file>

<file path=xl/sharedStrings.xml><?xml version="1.0" encoding="utf-8"?>
<sst xmlns="http://schemas.openxmlformats.org/spreadsheetml/2006/main" count="316" uniqueCount="112">
  <si>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</si>
  <si>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</si>
  <si>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</si>
  <si>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</si>
  <si>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</si>
  <si>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</si>
  <si>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</si>
  <si>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</si>
  <si>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</si>
  <si>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</si>
  <si>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</si>
  <si>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</si>
  <si>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</si>
  <si>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</si>
  <si>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</si>
  <si>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</si>
  <si>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</si>
  <si>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</si>
  <si>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</si>
  <si>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</si>
  <si>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</si>
  <si>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</si>
  <si>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</si>
  <si>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</si>
  <si>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</si>
  <si>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</si>
  <si>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</si>
  <si>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</si>
  <si>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</si>
  <si>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</si>
  <si>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</si>
  <si>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</si>
  <si>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</si>
  <si>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</si>
  <si>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</si>
  <si>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</si>
  <si>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</si>
  <si>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</si>
  <si>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</si>
  <si>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</si>
  <si>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</si>
  <si>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</si>
  <si>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</si>
  <si>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</si>
  <si>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</si>
  <si>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</si>
  <si>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</si>
  <si>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</si>
  <si>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</si>
  <si>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</si>
  <si>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</si>
  <si>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</si>
  <si>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</si>
  <si>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</si>
  <si>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</si>
  <si>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</si>
  <si>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</si>
  <si>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</si>
  <si>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</si>
  <si>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</si>
  <si>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</si>
  <si>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</si>
  <si>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</si>
  <si>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</si>
  <si>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</si>
  <si>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</si>
  <si>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</si>
  <si>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</si>
  <si>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</si>
  <si>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</si>
  <si>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</si>
  <si>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</si>
  <si>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</si>
  <si>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</si>
  <si>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</si>
  <si>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</si>
  <si>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</si>
  <si>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</si>
  <si>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</si>
  <si>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</si>
  <si>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</si>
  <si>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</si>
  <si>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</si>
  <si>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</si>
  <si>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</si>
  <si>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</si>
  <si>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</si>
  <si>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</si>
  <si>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</si>
  <si>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</si>
  <si>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</si>
  <si>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</si>
  <si>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</si>
  <si>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</si>
  <si>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</si>
  <si>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</si>
  <si>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</si>
  <si>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</si>
  <si>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</si>
  <si>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</si>
  <si>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</si>
  <si>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</si>
  <si>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</si>
  <si>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</si>
  <si>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</si>
  <si>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</si>
  <si>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</si>
  <si>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</si>
  <si>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</si>
  <si>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今後は人口減少や高齢化の問題から使用料収入の減少が予想され、収益の面で大きな課題となる。
　また。当町では地理的要因から一定の地区ごとに水源地や配水施設があり、施設の維持管理費についても大きな課題となる。
　今後は経営の長期的な視点から施設管理の効率化及び維持費用の平準化、さらには使用料の改定も検討する必要がある。</t>
    <phoneticPr fontId="4"/>
  </si>
  <si>
    <t>　水道管の管路の更新率について、令和5年度より法適化による計算となったため、今年度は減価償却率は類似団体平均を下回っているがその他の項目は上回っている。今後は物価上昇等による修繕費用はますます高額になるため、配水施設などの維持管理費とともに長期的な視点での改修計画を検討する必要がある。</t>
    <rPh sb="42" eb="44">
      <t>ゲンカ</t>
    </rPh>
    <rPh sb="44" eb="46">
      <t>ショウキャク</t>
    </rPh>
    <rPh sb="46" eb="47">
      <t>リツ</t>
    </rPh>
    <rPh sb="55" eb="57">
      <t>シタマワ</t>
    </rPh>
    <rPh sb="64" eb="65">
      <t>タ</t>
    </rPh>
    <rPh sb="66" eb="68">
      <t>コウモク</t>
    </rPh>
    <rPh sb="76" eb="78">
      <t>コンゴ</t>
    </rPh>
    <phoneticPr fontId="4"/>
  </si>
  <si>
    <t xml:space="preserve"> 当該事業は新たな設備投資を進めており、令和元年度に金山町統合簡水事業として経営統合を完了した。また、令和5年度より法適化による計算となったため、今年度は同規模の自治体に比べて料金回収率等は上回っているが、給水原価及び有収率が下回っており経営の効率性が低下しているため、事業の経営改善を進めていく必要がある。
　当町は福島県下で1番の高齢化率が進んでいる町であり、あわせて人口の減少及びそれに伴う空家の増加により、今後は使用料収入の大幅な減少も大きな課題である。
　当町の簡易水道事業は昭和30年代より開始され、町の地理的要因から配水施設なども複数の地区ごとに必要なため、維持管理費についても増大する可能性がある。地方債の償還についても大きな負担となることから維持管理費の問題と併せて使用料金の設定を検討する必要がある。</t>
    <rPh sb="93" eb="94">
      <t>ナド</t>
    </rPh>
    <rPh sb="156" eb="157">
      <t>トウ</t>
    </rPh>
    <rPh sb="157" eb="158">
      <t>マチ</t>
    </rPh>
    <rPh sb="159" eb="163">
      <t>フクシマケンカ</t>
    </rPh>
    <rPh sb="165" eb="166">
      <t>バン</t>
    </rPh>
    <rPh sb="167" eb="170">
      <t>コウレイカ</t>
    </rPh>
    <rPh sb="170" eb="171">
      <t>リツ</t>
    </rPh>
    <rPh sb="172" eb="173">
      <t>スス</t>
    </rPh>
    <rPh sb="177" eb="178">
      <t>マチ</t>
    </rPh>
    <rPh sb="191" eb="192">
      <t>オヨ</t>
    </rPh>
    <rPh sb="196" eb="197">
      <t>トモナ</t>
    </rPh>
    <rPh sb="207" eb="20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</si>
</sst>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4.2300000000000004</c:v>
                </c:pt>
              </c:numCache>
            </c:numRef>
          </c:val>
          <c:extLst>
            <c:ext xmlns:c16="http://schemas.microsoft.com/office/drawing/2014/chart" uri="{C3380CC4-5D6E-409C-BE32-E72D297353CC}">
              <c16:uniqueId val="{00000000-80B8-4E6A-8292-72B12C9AF7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0.88</c:v>
                </c:pt>
              </c:numCache>
            </c:numRef>
          </c:val>
          <c:smooth val="0"/>
          <c:extLst>
            <c:ext xmlns:c16="http://schemas.microsoft.com/office/drawing/2014/chart" uri="{C3380CC4-5D6E-409C-BE32-E72D297353CC}">
              <c16:uniqueId val="{00000001-80B8-4E6A-8292-72B12C9AF7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71.290000000000006</c:v>
                </c:pt>
              </c:numCache>
            </c:numRef>
          </c:val>
          <c:extLst>
            <c:ext xmlns:c16="http://schemas.microsoft.com/office/drawing/2014/chart" uri="{C3380CC4-5D6E-409C-BE32-E72D297353CC}">
              <c16:uniqueId val="{00000000-62C1-4A6A-82E7-34AB8DE695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52.39</c:v>
                </c:pt>
              </c:numCache>
            </c:numRef>
          </c:val>
          <c:smooth val="0"/>
          <c:extLst>
            <c:ext xmlns:c16="http://schemas.microsoft.com/office/drawing/2014/chart" uri="{C3380CC4-5D6E-409C-BE32-E72D297353CC}">
              <c16:uniqueId val="{00000001-62C1-4A6A-82E7-34AB8DE695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49.33</c:v>
                </c:pt>
              </c:numCache>
            </c:numRef>
          </c:val>
          <c:extLst>
            <c:ext xmlns:c16="http://schemas.microsoft.com/office/drawing/2014/chart" uri="{C3380CC4-5D6E-409C-BE32-E72D297353CC}">
              <c16:uniqueId val="{00000000-597E-46E1-985F-E74E963AF0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63.38</c:v>
                </c:pt>
              </c:numCache>
            </c:numRef>
          </c:val>
          <c:smooth val="0"/>
          <c:extLst>
            <c:ext xmlns:c16="http://schemas.microsoft.com/office/drawing/2014/chart" uri="{C3380CC4-5D6E-409C-BE32-E72D297353CC}">
              <c16:uniqueId val="{00000001-597E-46E1-985F-E74E963AF0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106.34</c:v>
                </c:pt>
              </c:numCache>
            </c:numRef>
          </c:val>
          <c:extLst>
            <c:ext xmlns:c16="http://schemas.microsoft.com/office/drawing/2014/chart" uri="{C3380CC4-5D6E-409C-BE32-E72D297353CC}">
              <c16:uniqueId val="{00000000-9F0D-4614-9D53-04E34ABDCC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103.12</c:v>
                </c:pt>
              </c:numCache>
            </c:numRef>
          </c:val>
          <c:smooth val="0"/>
          <c:extLst>
            <c:ext xmlns:c16="http://schemas.microsoft.com/office/drawing/2014/chart" uri="{C3380CC4-5D6E-409C-BE32-E72D297353CC}">
              <c16:uniqueId val="{00000001-9F0D-4614-9D53-04E34ABDCC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4.3</c:v>
                </c:pt>
              </c:numCache>
            </c:numRef>
          </c:val>
          <c:extLst>
            <c:ext xmlns:c16="http://schemas.microsoft.com/office/drawing/2014/chart" uri="{C3380CC4-5D6E-409C-BE32-E72D297353CC}">
              <c16:uniqueId val="{00000000-CB35-43CA-B11F-20718817FD1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24.27</c:v>
                </c:pt>
              </c:numCache>
            </c:numRef>
          </c:val>
          <c:smooth val="0"/>
          <c:extLst>
            <c:ext xmlns:c16="http://schemas.microsoft.com/office/drawing/2014/chart" uri="{C3380CC4-5D6E-409C-BE32-E72D297353CC}">
              <c16:uniqueId val="{00000001-CB35-43CA-B11F-20718817FD1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58.7</c:v>
                </c:pt>
              </c:numCache>
            </c:numRef>
          </c:val>
          <c:extLst>
            <c:ext xmlns:c16="http://schemas.microsoft.com/office/drawing/2014/chart" uri="{C3380CC4-5D6E-409C-BE32-E72D297353CC}">
              <c16:uniqueId val="{00000000-006B-42FD-A7F8-E31BF1DD3E4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12.77</c:v>
                </c:pt>
              </c:numCache>
            </c:numRef>
          </c:val>
          <c:smooth val="0"/>
          <c:extLst>
            <c:ext xmlns:c16="http://schemas.microsoft.com/office/drawing/2014/chart" uri="{C3380CC4-5D6E-409C-BE32-E72D297353CC}">
              <c16:uniqueId val="{00000001-006B-42FD-A7F8-E31BF1DD3E4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55-4CFE-9836-72139C410BD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101.46</c:v>
                </c:pt>
              </c:numCache>
            </c:numRef>
          </c:val>
          <c:smooth val="0"/>
          <c:extLst>
            <c:ext xmlns:c16="http://schemas.microsoft.com/office/drawing/2014/chart" uri="{C3380CC4-5D6E-409C-BE32-E72D297353CC}">
              <c16:uniqueId val="{00000001-9055-4CFE-9836-72139C410BD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76.709999999999994</c:v>
                </c:pt>
              </c:numCache>
            </c:numRef>
          </c:val>
          <c:extLst>
            <c:ext xmlns:c16="http://schemas.microsoft.com/office/drawing/2014/chart" uri="{C3380CC4-5D6E-409C-BE32-E72D297353CC}">
              <c16:uniqueId val="{00000000-16D2-4070-AAF7-1927FD4C294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112.37</c:v>
                </c:pt>
              </c:numCache>
            </c:numRef>
          </c:val>
          <c:smooth val="0"/>
          <c:extLst>
            <c:ext xmlns:c16="http://schemas.microsoft.com/office/drawing/2014/chart" uri="{C3380CC4-5D6E-409C-BE32-E72D297353CC}">
              <c16:uniqueId val="{00000001-16D2-4070-AAF7-1927FD4C294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1703.53</c:v>
                </c:pt>
              </c:numCache>
            </c:numRef>
          </c:val>
          <c:extLst>
            <c:ext xmlns:c16="http://schemas.microsoft.com/office/drawing/2014/chart" uri="{C3380CC4-5D6E-409C-BE32-E72D297353CC}">
              <c16:uniqueId val="{00000000-2651-48A8-ABB7-2377ACDE09B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1364.2</c:v>
                </c:pt>
              </c:numCache>
            </c:numRef>
          </c:val>
          <c:smooth val="0"/>
          <c:extLst>
            <c:ext xmlns:c16="http://schemas.microsoft.com/office/drawing/2014/chart" uri="{C3380CC4-5D6E-409C-BE32-E72D297353CC}">
              <c16:uniqueId val="{00000001-2651-48A8-ABB7-2377ACDE09B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78.290000000000006</c:v>
                </c:pt>
              </c:numCache>
            </c:numRef>
          </c:val>
          <c:extLst>
            <c:ext xmlns:c16="http://schemas.microsoft.com/office/drawing/2014/chart" uri="{C3380CC4-5D6E-409C-BE32-E72D297353CC}">
              <c16:uniqueId val="{00000000-8866-4D7F-AE81-29E7AD6A04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38.58</c:v>
                </c:pt>
              </c:numCache>
            </c:numRef>
          </c:val>
          <c:smooth val="0"/>
          <c:extLst>
            <c:ext xmlns:c16="http://schemas.microsoft.com/office/drawing/2014/chart" uri="{C3380CC4-5D6E-409C-BE32-E72D297353CC}">
              <c16:uniqueId val="{00000001-8866-4D7F-AE81-29E7AD6A04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318.14</c:v>
                </c:pt>
              </c:numCache>
            </c:numRef>
          </c:val>
          <c:extLst>
            <c:ext xmlns:c16="http://schemas.microsoft.com/office/drawing/2014/chart" uri="{C3380CC4-5D6E-409C-BE32-E72D297353CC}">
              <c16:uniqueId val="{00000000-265C-41D3-9599-8E3EA9350E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448.81</c:v>
                </c:pt>
              </c:numCache>
            </c:numRef>
          </c:val>
          <c:smooth val="0"/>
          <c:extLst>
            <c:ext xmlns:c16="http://schemas.microsoft.com/office/drawing/2014/chart" uri="{C3380CC4-5D6E-409C-BE32-E72D297353CC}">
              <c16:uniqueId val="{00000001-265C-41D3-9599-8E3EA9350E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0"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金山町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1781</v>
      </c>
      <c r="AM8" s="44"/>
      <c r="AN8" s="44"/>
      <c r="AO8" s="44"/>
      <c r="AP8" s="44"/>
      <c r="AQ8" s="44"/>
      <c r="AR8" s="44"/>
      <c r="AS8" s="44"/>
      <c r="AT8" s="45">
        <f>データ!$S$6</f>
        <v>293.92</v>
      </c>
      <c r="AU8" s="46"/>
      <c r="AV8" s="46"/>
      <c r="AW8" s="46"/>
      <c r="AX8" s="46"/>
      <c r="AY8" s="46"/>
      <c r="AZ8" s="46"/>
      <c r="BA8" s="46"/>
      <c r="BB8" s="47">
        <f>データ!$T$6</f>
        <v>6.06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67.099999999999994</v>
      </c>
      <c r="J10" s="46"/>
      <c r="K10" s="46"/>
      <c r="L10" s="46"/>
      <c r="M10" s="46"/>
      <c r="N10" s="46"/>
      <c r="O10" s="80"/>
      <c r="P10" s="47">
        <f>データ!$P$6</f>
        <v>94.25</v>
      </c>
      <c r="Q10" s="47"/>
      <c r="R10" s="47"/>
      <c r="S10" s="47"/>
      <c r="T10" s="47"/>
      <c r="U10" s="47"/>
      <c r="V10" s="47"/>
      <c r="W10" s="44">
        <f>データ!$Q$6</f>
        <v>6263</v>
      </c>
      <c r="X10" s="44"/>
      <c r="Y10" s="44"/>
      <c r="Z10" s="44"/>
      <c r="AA10" s="44"/>
      <c r="AB10" s="44"/>
      <c r="AC10" s="44"/>
      <c r="AD10" s="2"/>
      <c r="AE10" s="2"/>
      <c r="AF10" s="2"/>
      <c r="AG10" s="2"/>
      <c r="AH10" s="2"/>
      <c r="AI10" s="2"/>
      <c r="AJ10" s="2"/>
      <c r="AK10" s="2"/>
      <c r="AL10" s="44">
        <f>データ!$U$6</f>
        <v>1656</v>
      </c>
      <c r="AM10" s="44"/>
      <c r="AN10" s="44"/>
      <c r="AO10" s="44"/>
      <c r="AP10" s="44"/>
      <c r="AQ10" s="44"/>
      <c r="AR10" s="44"/>
      <c r="AS10" s="44"/>
      <c r="AT10" s="45">
        <f>データ!$V$6</f>
        <v>6.2</v>
      </c>
      <c r="AU10" s="46"/>
      <c r="AV10" s="46"/>
      <c r="AW10" s="46"/>
      <c r="AX10" s="46"/>
      <c r="AY10" s="46"/>
      <c r="AZ10" s="46"/>
      <c r="BA10" s="46"/>
      <c r="BB10" s="47">
        <f>データ!$W$6</f>
        <v>267.10000000000002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4dTFr0Kl1Ay0R0Ex7UPzGmeLPI6euLF+Mumz4+ABiSyzwUY5+4NDqf3k9A10k2N1K/4eFarfxGAFuL/fUtpYvg==" saltValue="I54t1G1AIutRbngOzlVR7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74454</v>
      </c>
      <c r="D6" s="20">
        <f t="shared" si="3"/>
        <v>46</v>
      </c>
      <c r="E6" s="20">
        <f t="shared" si="3"/>
        <v>1</v>
      </c>
      <c r="F6" s="20">
        <f t="shared" si="3"/>
        <v>0</v>
      </c>
      <c r="G6" s="20">
        <f t="shared" si="3"/>
        <v>5</v>
      </c>
      <c r="H6" s="20" t="str">
        <f t="shared" si="3"/>
        <v>福島県　金山町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67.099999999999994</v>
      </c>
      <c r="P6" s="21">
        <f t="shared" si="3"/>
        <v>94.25</v>
      </c>
      <c r="Q6" s="21">
        <f t="shared" si="3"/>
        <v>6263</v>
      </c>
      <c r="R6" s="21">
        <f t="shared" si="3"/>
        <v>1781</v>
      </c>
      <c r="S6" s="21">
        <f t="shared" si="3"/>
        <v>293.92</v>
      </c>
      <c r="T6" s="21">
        <f t="shared" si="3"/>
        <v>6.06</v>
      </c>
      <c r="U6" s="21">
        <f t="shared" si="3"/>
        <v>1656</v>
      </c>
      <c r="V6" s="21">
        <f t="shared" si="3"/>
        <v>6.2</v>
      </c>
      <c r="W6" s="21">
        <f t="shared" si="3"/>
        <v>267.10000000000002</v>
      </c>
      <c r="X6" s="22" t="str">
        <f>IF(X7="",NA(),X7)</f>
        <v>-</v>
      </c>
      <c r="Y6" s="22" t="str">
        <f t="shared" ref="Y6:AG6" si="4">IF(Y7="",NA(),Y7)</f>
        <v>-</v>
      </c>
      <c r="Z6" s="22" t="str">
        <f t="shared" si="4"/>
        <v>-</v>
      </c>
      <c r="AA6" s="22" t="str">
        <f t="shared" si="4"/>
        <v>-</v>
      </c>
      <c r="AB6" s="22">
        <f t="shared" si="4"/>
        <v>106.34</v>
      </c>
      <c r="AC6" s="22" t="str">
        <f t="shared" si="4"/>
        <v>-</v>
      </c>
      <c r="AD6" s="22" t="str">
        <f t="shared" si="4"/>
        <v>-</v>
      </c>
      <c r="AE6" s="22" t="str">
        <f t="shared" si="4"/>
        <v>-</v>
      </c>
      <c r="AF6" s="22" t="str">
        <f t="shared" si="4"/>
        <v>-</v>
      </c>
      <c r="AG6" s="22">
        <f t="shared" si="4"/>
        <v>103.12</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101.46</v>
      </c>
      <c r="AS6" s="21" t="str">
        <f>IF(AS7="","",IF(AS7="-","【-】","【"&amp;SUBSTITUTE(TEXT(AS7,"#,##0.00"),"-","△")&amp;"】"))</f>
        <v>【30.22】</v>
      </c>
      <c r="AT6" s="22" t="str">
        <f>IF(AT7="",NA(),AT7)</f>
        <v>-</v>
      </c>
      <c r="AU6" s="22" t="str">
        <f t="shared" ref="AU6:BC6" si="6">IF(AU7="",NA(),AU7)</f>
        <v>-</v>
      </c>
      <c r="AV6" s="22" t="str">
        <f t="shared" si="6"/>
        <v>-</v>
      </c>
      <c r="AW6" s="22" t="str">
        <f t="shared" si="6"/>
        <v>-</v>
      </c>
      <c r="AX6" s="22">
        <f t="shared" si="6"/>
        <v>76.709999999999994</v>
      </c>
      <c r="AY6" s="22" t="str">
        <f t="shared" si="6"/>
        <v>-</v>
      </c>
      <c r="AZ6" s="22" t="str">
        <f t="shared" si="6"/>
        <v>-</v>
      </c>
      <c r="BA6" s="22" t="str">
        <f t="shared" si="6"/>
        <v>-</v>
      </c>
      <c r="BB6" s="22" t="str">
        <f t="shared" si="6"/>
        <v>-</v>
      </c>
      <c r="BC6" s="22">
        <f t="shared" si="6"/>
        <v>112.37</v>
      </c>
      <c r="BD6" s="21" t="str">
        <f>IF(BD7="","",IF(BD7="-","【-】","【"&amp;SUBSTITUTE(TEXT(BD7,"#,##0.00"),"-","△")&amp;"】"))</f>
        <v>【179.30】</v>
      </c>
      <c r="BE6" s="22" t="str">
        <f>IF(BE7="",NA(),BE7)</f>
        <v>-</v>
      </c>
      <c r="BF6" s="22" t="str">
        <f t="shared" ref="BF6:BN6" si="7">IF(BF7="",NA(),BF7)</f>
        <v>-</v>
      </c>
      <c r="BG6" s="22" t="str">
        <f t="shared" si="7"/>
        <v>-</v>
      </c>
      <c r="BH6" s="22" t="str">
        <f t="shared" si="7"/>
        <v>-</v>
      </c>
      <c r="BI6" s="22">
        <f t="shared" si="7"/>
        <v>1703.53</v>
      </c>
      <c r="BJ6" s="22" t="str">
        <f t="shared" si="7"/>
        <v>-</v>
      </c>
      <c r="BK6" s="22" t="str">
        <f t="shared" si="7"/>
        <v>-</v>
      </c>
      <c r="BL6" s="22" t="str">
        <f t="shared" si="7"/>
        <v>-</v>
      </c>
      <c r="BM6" s="22" t="str">
        <f t="shared" si="7"/>
        <v>-</v>
      </c>
      <c r="BN6" s="22">
        <f t="shared" si="7"/>
        <v>1364.2</v>
      </c>
      <c r="BO6" s="21" t="str">
        <f>IF(BO7="","",IF(BO7="-","【-】","【"&amp;SUBSTITUTE(TEXT(BO7,"#,##0.00"),"-","△")&amp;"】"))</f>
        <v>【1,042.45】</v>
      </c>
      <c r="BP6" s="22" t="str">
        <f>IF(BP7="",NA(),BP7)</f>
        <v>-</v>
      </c>
      <c r="BQ6" s="22" t="str">
        <f t="shared" ref="BQ6:BY6" si="8">IF(BQ7="",NA(),BQ7)</f>
        <v>-</v>
      </c>
      <c r="BR6" s="22" t="str">
        <f t="shared" si="8"/>
        <v>-</v>
      </c>
      <c r="BS6" s="22" t="str">
        <f t="shared" si="8"/>
        <v>-</v>
      </c>
      <c r="BT6" s="22">
        <f t="shared" si="8"/>
        <v>78.290000000000006</v>
      </c>
      <c r="BU6" s="22" t="str">
        <f t="shared" si="8"/>
        <v>-</v>
      </c>
      <c r="BV6" s="22" t="str">
        <f t="shared" si="8"/>
        <v>-</v>
      </c>
      <c r="BW6" s="22" t="str">
        <f t="shared" si="8"/>
        <v>-</v>
      </c>
      <c r="BX6" s="22" t="str">
        <f t="shared" si="8"/>
        <v>-</v>
      </c>
      <c r="BY6" s="22">
        <f t="shared" si="8"/>
        <v>38.58</v>
      </c>
      <c r="BZ6" s="21" t="str">
        <f>IF(BZ7="","",IF(BZ7="-","【-】","【"&amp;SUBSTITUTE(TEXT(BZ7,"#,##0.00"),"-","△")&amp;"】"))</f>
        <v>【57.74】</v>
      </c>
      <c r="CA6" s="22" t="str">
        <f>IF(CA7="",NA(),CA7)</f>
        <v>-</v>
      </c>
      <c r="CB6" s="22" t="str">
        <f t="shared" ref="CB6:CJ6" si="9">IF(CB7="",NA(),CB7)</f>
        <v>-</v>
      </c>
      <c r="CC6" s="22" t="str">
        <f t="shared" si="9"/>
        <v>-</v>
      </c>
      <c r="CD6" s="22" t="str">
        <f t="shared" si="9"/>
        <v>-</v>
      </c>
      <c r="CE6" s="22">
        <f t="shared" si="9"/>
        <v>318.14</v>
      </c>
      <c r="CF6" s="22" t="str">
        <f t="shared" si="9"/>
        <v>-</v>
      </c>
      <c r="CG6" s="22" t="str">
        <f t="shared" si="9"/>
        <v>-</v>
      </c>
      <c r="CH6" s="22" t="str">
        <f t="shared" si="9"/>
        <v>-</v>
      </c>
      <c r="CI6" s="22" t="str">
        <f t="shared" si="9"/>
        <v>-</v>
      </c>
      <c r="CJ6" s="22">
        <f t="shared" si="9"/>
        <v>448.81</v>
      </c>
      <c r="CK6" s="21" t="str">
        <f>IF(CK7="","",IF(CK7="-","【-】","【"&amp;SUBSTITUTE(TEXT(CK7,"#,##0.00"),"-","△")&amp;"】"))</f>
        <v>【285.48】</v>
      </c>
      <c r="CL6" s="22" t="str">
        <f>IF(CL7="",NA(),CL7)</f>
        <v>-</v>
      </c>
      <c r="CM6" s="22" t="str">
        <f t="shared" ref="CM6:CU6" si="10">IF(CM7="",NA(),CM7)</f>
        <v>-</v>
      </c>
      <c r="CN6" s="22" t="str">
        <f t="shared" si="10"/>
        <v>-</v>
      </c>
      <c r="CO6" s="22" t="str">
        <f t="shared" si="10"/>
        <v>-</v>
      </c>
      <c r="CP6" s="22">
        <f t="shared" si="10"/>
        <v>71.290000000000006</v>
      </c>
      <c r="CQ6" s="22" t="str">
        <f t="shared" si="10"/>
        <v>-</v>
      </c>
      <c r="CR6" s="22" t="str">
        <f t="shared" si="10"/>
        <v>-</v>
      </c>
      <c r="CS6" s="22" t="str">
        <f t="shared" si="10"/>
        <v>-</v>
      </c>
      <c r="CT6" s="22" t="str">
        <f t="shared" si="10"/>
        <v>-</v>
      </c>
      <c r="CU6" s="22">
        <f t="shared" si="10"/>
        <v>52.39</v>
      </c>
      <c r="CV6" s="21" t="str">
        <f>IF(CV7="","",IF(CV7="-","【-】","【"&amp;SUBSTITUTE(TEXT(CV7,"#,##0.00"),"-","△")&amp;"】"))</f>
        <v>【53.73】</v>
      </c>
      <c r="CW6" s="22" t="str">
        <f>IF(CW7="",NA(),CW7)</f>
        <v>-</v>
      </c>
      <c r="CX6" s="22" t="str">
        <f t="shared" ref="CX6:DF6" si="11">IF(CX7="",NA(),CX7)</f>
        <v>-</v>
      </c>
      <c r="CY6" s="22" t="str">
        <f t="shared" si="11"/>
        <v>-</v>
      </c>
      <c r="CZ6" s="22" t="str">
        <f t="shared" si="11"/>
        <v>-</v>
      </c>
      <c r="DA6" s="22">
        <f t="shared" si="11"/>
        <v>49.33</v>
      </c>
      <c r="DB6" s="22" t="str">
        <f t="shared" si="11"/>
        <v>-</v>
      </c>
      <c r="DC6" s="22" t="str">
        <f t="shared" si="11"/>
        <v>-</v>
      </c>
      <c r="DD6" s="22" t="str">
        <f t="shared" si="11"/>
        <v>-</v>
      </c>
      <c r="DE6" s="22" t="str">
        <f t="shared" si="11"/>
        <v>-</v>
      </c>
      <c r="DF6" s="22">
        <f t="shared" si="11"/>
        <v>63.38</v>
      </c>
      <c r="DG6" s="21" t="str">
        <f>IF(DG7="","",IF(DG7="-","【-】","【"&amp;SUBSTITUTE(TEXT(DG7,"#,##0.00"),"-","△")&amp;"】"))</f>
        <v>【71.52】</v>
      </c>
      <c r="DH6" s="22" t="str">
        <f>IF(DH7="",NA(),DH7)</f>
        <v>-</v>
      </c>
      <c r="DI6" s="22" t="str">
        <f t="shared" ref="DI6:DQ6" si="12">IF(DI7="",NA(),DI7)</f>
        <v>-</v>
      </c>
      <c r="DJ6" s="22" t="str">
        <f t="shared" si="12"/>
        <v>-</v>
      </c>
      <c r="DK6" s="22" t="str">
        <f t="shared" si="12"/>
        <v>-</v>
      </c>
      <c r="DL6" s="22">
        <f t="shared" si="12"/>
        <v>4.3</v>
      </c>
      <c r="DM6" s="22" t="str">
        <f t="shared" si="12"/>
        <v>-</v>
      </c>
      <c r="DN6" s="22" t="str">
        <f t="shared" si="12"/>
        <v>-</v>
      </c>
      <c r="DO6" s="22" t="str">
        <f t="shared" si="12"/>
        <v>-</v>
      </c>
      <c r="DP6" s="22" t="str">
        <f t="shared" si="12"/>
        <v>-</v>
      </c>
      <c r="DQ6" s="22">
        <f t="shared" si="12"/>
        <v>24.27</v>
      </c>
      <c r="DR6" s="21" t="str">
        <f>IF(DR7="","",IF(DR7="-","【-】","【"&amp;SUBSTITUTE(TEXT(DR7,"#,##0.00"),"-","△")&amp;"】"))</f>
        <v>【38.43】</v>
      </c>
      <c r="DS6" s="22" t="str">
        <f>IF(DS7="",NA(),DS7)</f>
        <v>-</v>
      </c>
      <c r="DT6" s="22" t="str">
        <f t="shared" ref="DT6:EB6" si="13">IF(DT7="",NA(),DT7)</f>
        <v>-</v>
      </c>
      <c r="DU6" s="22" t="str">
        <f t="shared" si="13"/>
        <v>-</v>
      </c>
      <c r="DV6" s="22" t="str">
        <f t="shared" si="13"/>
        <v>-</v>
      </c>
      <c r="DW6" s="22">
        <f t="shared" si="13"/>
        <v>58.7</v>
      </c>
      <c r="DX6" s="22" t="str">
        <f t="shared" si="13"/>
        <v>-</v>
      </c>
      <c r="DY6" s="22" t="str">
        <f t="shared" si="13"/>
        <v>-</v>
      </c>
      <c r="DZ6" s="22" t="str">
        <f t="shared" si="13"/>
        <v>-</v>
      </c>
      <c r="EA6" s="22" t="str">
        <f t="shared" si="13"/>
        <v>-</v>
      </c>
      <c r="EB6" s="22">
        <f t="shared" si="13"/>
        <v>12.77</v>
      </c>
      <c r="EC6" s="21" t="str">
        <f>IF(EC7="","",IF(EC7="-","【-】","【"&amp;SUBSTITUTE(TEXT(EC7,"#,##0.00"),"-","△")&amp;"】"))</f>
        <v>【19.16】</v>
      </c>
      <c r="ED6" s="22" t="str">
        <f>IF(ED7="",NA(),ED7)</f>
        <v>-</v>
      </c>
      <c r="EE6" s="22" t="str">
        <f t="shared" ref="EE6:EM6" si="14">IF(EE7="",NA(),EE7)</f>
        <v>-</v>
      </c>
      <c r="EF6" s="22" t="str">
        <f t="shared" si="14"/>
        <v>-</v>
      </c>
      <c r="EG6" s="22" t="str">
        <f t="shared" si="14"/>
        <v>-</v>
      </c>
      <c r="EH6" s="22">
        <f t="shared" si="14"/>
        <v>4.2300000000000004</v>
      </c>
      <c r="EI6" s="22" t="str">
        <f t="shared" si="14"/>
        <v>-</v>
      </c>
      <c r="EJ6" s="22" t="str">
        <f t="shared" si="14"/>
        <v>-</v>
      </c>
      <c r="EK6" s="22" t="str">
        <f t="shared" si="14"/>
        <v>-</v>
      </c>
      <c r="EL6" s="22" t="str">
        <f t="shared" si="14"/>
        <v>-</v>
      </c>
      <c r="EM6" s="22">
        <f t="shared" si="14"/>
        <v>0.88</v>
      </c>
      <c r="EN6" s="21" t="str">
        <f>IF(EN7="","",IF(EN7="-","【-】","【"&amp;SUBSTITUTE(TEXT(EN7,"#,##0.00"),"-","△")&amp;"】"))</f>
        <v>【0.49】</v>
      </c>
    </row>
    <row r="7" spans="1:144" s="23" customFormat="1" x14ac:dyDescent="0.15">
      <c r="A7" s="15"/>
      <c r="B7" s="24">
        <v>2023</v>
      </c>
      <c r="C7" s="24">
        <v>74454</v>
      </c>
      <c r="D7" s="24">
        <v>46</v>
      </c>
      <c r="E7" s="24">
        <v>1</v>
      </c>
      <c r="F7" s="24">
        <v>0</v>
      </c>
      <c r="G7" s="24">
        <v>5</v>
      </c>
      <c r="H7" s="24" t="s">
        <v>93</v>
      </c>
      <c r="I7" s="24" t="s">
        <v>94</v>
      </c>
      <c r="J7" s="24" t="s">
        <v>95</v>
      </c>
      <c r="K7" s="24" t="s">
        <v>96</v>
      </c>
      <c r="L7" s="24" t="s">
        <v>97</v>
      </c>
      <c r="M7" s="24" t="s">
        <v>98</v>
      </c>
      <c r="N7" s="25" t="s">
        <v>99</v>
      </c>
      <c r="O7" s="25">
        <v>67.099999999999994</v>
      </c>
      <c r="P7" s="25">
        <v>94.25</v>
      </c>
      <c r="Q7" s="25">
        <v>6263</v>
      </c>
      <c r="R7" s="25">
        <v>1781</v>
      </c>
      <c r="S7" s="25">
        <v>293.92</v>
      </c>
      <c r="T7" s="25">
        <v>6.06</v>
      </c>
      <c r="U7" s="25">
        <v>1656</v>
      </c>
      <c r="V7" s="25">
        <v>6.2</v>
      </c>
      <c r="W7" s="25">
        <v>267.10000000000002</v>
      </c>
      <c r="X7" s="25" t="s">
        <v>99</v>
      </c>
      <c r="Y7" s="25" t="s">
        <v>99</v>
      </c>
      <c r="Z7" s="25" t="s">
        <v>99</v>
      </c>
      <c r="AA7" s="25" t="s">
        <v>99</v>
      </c>
      <c r="AB7" s="25">
        <v>106.34</v>
      </c>
      <c r="AC7" s="25" t="s">
        <v>99</v>
      </c>
      <c r="AD7" s="25" t="s">
        <v>99</v>
      </c>
      <c r="AE7" s="25" t="s">
        <v>99</v>
      </c>
      <c r="AF7" s="25" t="s">
        <v>99</v>
      </c>
      <c r="AG7" s="25">
        <v>103.12</v>
      </c>
      <c r="AH7" s="25">
        <v>103.05</v>
      </c>
      <c r="AI7" s="25" t="s">
        <v>99</v>
      </c>
      <c r="AJ7" s="25" t="s">
        <v>99</v>
      </c>
      <c r="AK7" s="25" t="s">
        <v>99</v>
      </c>
      <c r="AL7" s="25" t="s">
        <v>99</v>
      </c>
      <c r="AM7" s="25">
        <v>0</v>
      </c>
      <c r="AN7" s="25" t="s">
        <v>99</v>
      </c>
      <c r="AO7" s="25" t="s">
        <v>99</v>
      </c>
      <c r="AP7" s="25" t="s">
        <v>99</v>
      </c>
      <c r="AQ7" s="25" t="s">
        <v>99</v>
      </c>
      <c r="AR7" s="25">
        <v>101.46</v>
      </c>
      <c r="AS7" s="25">
        <v>30.22</v>
      </c>
      <c r="AT7" s="25" t="s">
        <v>99</v>
      </c>
      <c r="AU7" s="25" t="s">
        <v>99</v>
      </c>
      <c r="AV7" s="25" t="s">
        <v>99</v>
      </c>
      <c r="AW7" s="25" t="s">
        <v>99</v>
      </c>
      <c r="AX7" s="25">
        <v>76.709999999999994</v>
      </c>
      <c r="AY7" s="25" t="s">
        <v>99</v>
      </c>
      <c r="AZ7" s="25" t="s">
        <v>99</v>
      </c>
      <c r="BA7" s="25" t="s">
        <v>99</v>
      </c>
      <c r="BB7" s="25" t="s">
        <v>99</v>
      </c>
      <c r="BC7" s="25">
        <v>112.37</v>
      </c>
      <c r="BD7" s="25">
        <v>179.3</v>
      </c>
      <c r="BE7" s="25" t="s">
        <v>99</v>
      </c>
      <c r="BF7" s="25" t="s">
        <v>99</v>
      </c>
      <c r="BG7" s="25" t="s">
        <v>99</v>
      </c>
      <c r="BH7" s="25" t="s">
        <v>99</v>
      </c>
      <c r="BI7" s="25">
        <v>1703.53</v>
      </c>
      <c r="BJ7" s="25" t="s">
        <v>99</v>
      </c>
      <c r="BK7" s="25" t="s">
        <v>99</v>
      </c>
      <c r="BL7" s="25" t="s">
        <v>99</v>
      </c>
      <c r="BM7" s="25" t="s">
        <v>99</v>
      </c>
      <c r="BN7" s="25">
        <v>1364.2</v>
      </c>
      <c r="BO7" s="25">
        <v>1042.45</v>
      </c>
      <c r="BP7" s="25" t="s">
        <v>99</v>
      </c>
      <c r="BQ7" s="25" t="s">
        <v>99</v>
      </c>
      <c r="BR7" s="25" t="s">
        <v>99</v>
      </c>
      <c r="BS7" s="25" t="s">
        <v>99</v>
      </c>
      <c r="BT7" s="25">
        <v>78.290000000000006</v>
      </c>
      <c r="BU7" s="25" t="s">
        <v>99</v>
      </c>
      <c r="BV7" s="25" t="s">
        <v>99</v>
      </c>
      <c r="BW7" s="25" t="s">
        <v>99</v>
      </c>
      <c r="BX7" s="25" t="s">
        <v>99</v>
      </c>
      <c r="BY7" s="25">
        <v>38.58</v>
      </c>
      <c r="BZ7" s="25">
        <v>57.74</v>
      </c>
      <c r="CA7" s="25" t="s">
        <v>99</v>
      </c>
      <c r="CB7" s="25" t="s">
        <v>99</v>
      </c>
      <c r="CC7" s="25" t="s">
        <v>99</v>
      </c>
      <c r="CD7" s="25" t="s">
        <v>99</v>
      </c>
      <c r="CE7" s="25">
        <v>318.14</v>
      </c>
      <c r="CF7" s="25" t="s">
        <v>99</v>
      </c>
      <c r="CG7" s="25" t="s">
        <v>99</v>
      </c>
      <c r="CH7" s="25" t="s">
        <v>99</v>
      </c>
      <c r="CI7" s="25" t="s">
        <v>99</v>
      </c>
      <c r="CJ7" s="25">
        <v>448.81</v>
      </c>
      <c r="CK7" s="25">
        <v>285.48</v>
      </c>
      <c r="CL7" s="25" t="s">
        <v>99</v>
      </c>
      <c r="CM7" s="25" t="s">
        <v>99</v>
      </c>
      <c r="CN7" s="25" t="s">
        <v>99</v>
      </c>
      <c r="CO7" s="25" t="s">
        <v>99</v>
      </c>
      <c r="CP7" s="25">
        <v>71.290000000000006</v>
      </c>
      <c r="CQ7" s="25" t="s">
        <v>99</v>
      </c>
      <c r="CR7" s="25" t="s">
        <v>99</v>
      </c>
      <c r="CS7" s="25" t="s">
        <v>99</v>
      </c>
      <c r="CT7" s="25" t="s">
        <v>99</v>
      </c>
      <c r="CU7" s="25">
        <v>52.39</v>
      </c>
      <c r="CV7" s="25">
        <v>53.73</v>
      </c>
      <c r="CW7" s="25" t="s">
        <v>99</v>
      </c>
      <c r="CX7" s="25" t="s">
        <v>99</v>
      </c>
      <c r="CY7" s="25" t="s">
        <v>99</v>
      </c>
      <c r="CZ7" s="25" t="s">
        <v>99</v>
      </c>
      <c r="DA7" s="25">
        <v>49.33</v>
      </c>
      <c r="DB7" s="25" t="s">
        <v>99</v>
      </c>
      <c r="DC7" s="25" t="s">
        <v>99</v>
      </c>
      <c r="DD7" s="25" t="s">
        <v>99</v>
      </c>
      <c r="DE7" s="25" t="s">
        <v>99</v>
      </c>
      <c r="DF7" s="25">
        <v>63.38</v>
      </c>
      <c r="DG7" s="25">
        <v>71.52</v>
      </c>
      <c r="DH7" s="25" t="s">
        <v>99</v>
      </c>
      <c r="DI7" s="25" t="s">
        <v>99</v>
      </c>
      <c r="DJ7" s="25" t="s">
        <v>99</v>
      </c>
      <c r="DK7" s="25" t="s">
        <v>99</v>
      </c>
      <c r="DL7" s="25">
        <v>4.3</v>
      </c>
      <c r="DM7" s="25" t="s">
        <v>99</v>
      </c>
      <c r="DN7" s="25" t="s">
        <v>99</v>
      </c>
      <c r="DO7" s="25" t="s">
        <v>99</v>
      </c>
      <c r="DP7" s="25" t="s">
        <v>99</v>
      </c>
      <c r="DQ7" s="25">
        <v>24.27</v>
      </c>
      <c r="DR7" s="25">
        <v>38.43</v>
      </c>
      <c r="DS7" s="25" t="s">
        <v>99</v>
      </c>
      <c r="DT7" s="25" t="s">
        <v>99</v>
      </c>
      <c r="DU7" s="25" t="s">
        <v>99</v>
      </c>
      <c r="DV7" s="25" t="s">
        <v>99</v>
      </c>
      <c r="DW7" s="25">
        <v>58.7</v>
      </c>
      <c r="DX7" s="25" t="s">
        <v>99</v>
      </c>
      <c r="DY7" s="25" t="s">
        <v>99</v>
      </c>
      <c r="DZ7" s="25" t="s">
        <v>99</v>
      </c>
      <c r="EA7" s="25" t="s">
        <v>99</v>
      </c>
      <c r="EB7" s="25">
        <v>12.77</v>
      </c>
      <c r="EC7" s="25">
        <v>19.16</v>
      </c>
      <c r="ED7" s="25" t="s">
        <v>99</v>
      </c>
      <c r="EE7" s="25" t="s">
        <v>99</v>
      </c>
      <c r="EF7" s="25" t="s">
        <v>99</v>
      </c>
      <c r="EG7" s="25" t="s">
        <v>99</v>
      </c>
      <c r="EH7" s="25">
        <v>4.2300000000000004</v>
      </c>
      <c r="EI7" s="25" t="s">
        <v>99</v>
      </c>
      <c r="EJ7" s="25" t="s">
        <v>99</v>
      </c>
      <c r="EK7" s="25" t="s">
        <v>99</v>
      </c>
      <c r="EL7" s="25" t="s">
        <v>99</v>
      </c>
      <c r="EM7" s="25">
        <v>0.88</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