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Z:\004_産業建設課\02_建設係\F91_決算統計（地方公営企業決算統計）\R06（R05年度分）\g経営比較分析表\【経営比較分析表】2023_074446_47_010（簡水）\"/>
    </mc:Choice>
  </mc:AlternateContent>
  <xr:revisionPtr revIDLastSave="0" documentId="13_ncr:1_{3B331445-36FD-47EB-B995-0FE7075DC46A}" xr6:coauthVersionLast="47" xr6:coauthVersionMax="47" xr10:uidLastSave="{00000000-0000-0000-0000-000000000000}"/>
  <workbookProtection workbookAlgorithmName="SHA-512" workbookHashValue="fvccCCmUz7lxWz5Syg07L6JgISkblN2R4LKceal5Db3+AVsNwxPHJN6HdEkqnHeg5JVlmoxDze4uet6yTMMHww==" workbookSaltValue="HsaRIJtgn3F13PpKYlkZ1g==" workbookSpinCount="100000" lockStructure="1"/>
  <bookViews>
    <workbookView xWindow="-120" yWindow="-120" windowWidth="29040" windowHeight="157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W10" i="4" s="1"/>
  <c r="P6" i="5"/>
  <c r="P10" i="4" s="1"/>
  <c r="O6" i="5"/>
  <c r="I10" i="4" s="1"/>
  <c r="N6" i="5"/>
  <c r="M6" i="5"/>
  <c r="AD8" i="4" s="1"/>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AL10" i="4"/>
  <c r="B10" i="4"/>
  <c r="BB8" i="4"/>
  <c r="AT8" i="4"/>
  <c r="AL8" i="4"/>
  <c r="P8" i="4"/>
  <c r="B8" i="4"/>
  <c r="B6" i="4"/>
</calcChain>
</file>

<file path=xl/sharedStrings.xml><?xml version="1.0" encoding="utf-8"?>
<sst xmlns="http://schemas.openxmlformats.org/spreadsheetml/2006/main" count="232" uniqueCount="116">
  <si>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</si>
  <si>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</si>
  <si>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</si>
  <si>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</si>
  <si>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</si>
  <si>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</si>
  <si>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</si>
  <si>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</si>
  <si>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</si>
  <si>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</si>
  <si>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</si>
  <si>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</si>
  <si>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</si>
  <si>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</si>
  <si>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</si>
  <si>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</si>
  <si>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</si>
  <si>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</si>
  <si>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</si>
  <si>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</si>
  <si>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</si>
  <si>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</si>
  <si>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</si>
  <si>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</si>
  <si>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</si>
  <si>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</si>
  <si>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</si>
  <si>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</si>
  <si>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</si>
  <si>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</si>
  <si>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</si>
  <si>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</si>
  <si>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</si>
  <si>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</si>
  <si>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</si>
  <si>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</si>
  <si>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</si>
  <si>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</si>
  <si>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</si>
  <si>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</si>
  <si>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</si>
  <si>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</si>
  <si>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</si>
  <si>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</si>
  <si>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</si>
  <si>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</si>
  <si>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</si>
  <si>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</si>
  <si>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</si>
  <si>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</si>
  <si>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</si>
  <si>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</si>
  <si>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</si>
  <si>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</si>
  <si>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</si>
  <si>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</si>
  <si>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</si>
  <si>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</si>
  <si>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</si>
  <si>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</si>
  <si>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</si>
  <si>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</si>
  <si>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</si>
  <si>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</si>
  <si>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</si>
  <si>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</si>
  <si>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</si>
  <si>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</si>
  <si>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</si>
  <si>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</si>
  <si>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</si>
  <si>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</si>
  <si>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</si>
  <si>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</si>
  <si>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</si>
  <si>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</si>
  <si>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</si>
  <si>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</si>
  <si>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</si>
  <si>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</si>
  <si>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</si>
  <si>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</si>
  <si>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</si>
  <si>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</si>
  <si>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</si>
  <si>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</si>
  <si>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</si>
  <si>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</si>
  <si>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</si>
  <si>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</si>
  <si>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</si>
  <si>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</si>
  <si>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</si>
  <si>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</si>
  <si>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</si>
  <si>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</si>
  <si>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</si>
  <si>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三島町</t>
  </si>
  <si>
    <t>法非適用</t>
  </si>
  <si>
    <t>水道事業</t>
  </si>
  <si>
    <t>簡易水道事業</t>
  </si>
  <si>
    <t>D4</t>
  </si>
  <si>
    <t>非設置</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</si>
  <si>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</si>
  <si>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</si>
  <si>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</si>
  <si>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</si>
  <si>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</si>
  <si>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</si>
  <si>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</si>
  <si>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</si>
  <si>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</si>
  <si>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</si>
  <si>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　近年横ばいである。
④　近年横ばいである。
⑤　近年減少傾向にある。
⑥　近年横ばいある。
⑦　近年横ばいである。
⑧　近年減少傾向にある。
　以上のことから、経営は比較的安定しているといえる。しかし、給水人口は少なく供給量も少ないため、給水原価が高い傾向にあるといえる。</t>
    <phoneticPr fontId="4"/>
  </si>
  <si>
    <t>　簡易水道施設の管路については、老朽化の進む施設が順次更新の時期を迎え、計画的に敷設替え等を実施していく必要がある。</t>
    <phoneticPr fontId="4"/>
  </si>
  <si>
    <t>　簡易水道事業水は類似団体と大きな差はなく経営がされているといえるが、老朽化の進む施設で順次更新（敷設替え）が実施する予定であることから、今後は、より健全・効率的な経営のために維持管理費の削減等に努めるとともに、計画的な管路の更新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</si>
</sst>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CC-438B-9519-317920896FD6}"/>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ECCC-438B-9519-317920896FD6}"/>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36.619999999999997</c:v>
                </c:pt>
                <c:pt idx="1">
                  <c:v>36.72</c:v>
                </c:pt>
                <c:pt idx="2">
                  <c:v>38.28</c:v>
                </c:pt>
                <c:pt idx="3">
                  <c:v>41.12</c:v>
                </c:pt>
                <c:pt idx="4">
                  <c:v>40.200000000000003</c:v>
                </c:pt>
              </c:numCache>
            </c:numRef>
          </c:val>
          <c:extLst>
            <c:ext xmlns:c16="http://schemas.microsoft.com/office/drawing/2014/chart" uri="{C3380CC4-5D6E-409C-BE32-E72D297353CC}">
              <c16:uniqueId val="{00000000-5B17-4BFF-A1F7-404E4AEE7829}"/>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5B17-4BFF-A1F7-404E4AEE7829}"/>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79.540000000000006</c:v>
                </c:pt>
                <c:pt idx="1">
                  <c:v>79.540000000000006</c:v>
                </c:pt>
                <c:pt idx="2">
                  <c:v>76.25</c:v>
                </c:pt>
                <c:pt idx="3">
                  <c:v>70.989999999999995</c:v>
                </c:pt>
                <c:pt idx="4">
                  <c:v>68.31</c:v>
                </c:pt>
              </c:numCache>
            </c:numRef>
          </c:val>
          <c:extLst>
            <c:ext xmlns:c16="http://schemas.microsoft.com/office/drawing/2014/chart" uri="{C3380CC4-5D6E-409C-BE32-E72D297353CC}">
              <c16:uniqueId val="{00000000-5CFF-4BCD-8946-F640A8F3E02A}"/>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5CFF-4BCD-8946-F640A8F3E02A}"/>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64.900000000000006</c:v>
                </c:pt>
                <c:pt idx="1">
                  <c:v>68.599999999999994</c:v>
                </c:pt>
                <c:pt idx="2">
                  <c:v>54.49</c:v>
                </c:pt>
                <c:pt idx="3">
                  <c:v>59.87</c:v>
                </c:pt>
                <c:pt idx="4">
                  <c:v>58.05</c:v>
                </c:pt>
              </c:numCache>
            </c:numRef>
          </c:val>
          <c:extLst>
            <c:ext xmlns:c16="http://schemas.microsoft.com/office/drawing/2014/chart" uri="{C3380CC4-5D6E-409C-BE32-E72D297353CC}">
              <c16:uniqueId val="{00000000-FCB9-46C3-8638-4A0DA049D040}"/>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FCB9-46C3-8638-4A0DA049D040}"/>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CE-4F87-8BA1-110734D8E970}"/>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CE-4F87-8BA1-110734D8E970}"/>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85-4765-B822-E66567F8FF01}"/>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85-4765-B822-E66567F8FF01}"/>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71-4B31-921B-D0FC00853CFE}"/>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71-4B31-921B-D0FC00853CFE}"/>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22-4E6C-903E-54AFFE2CB290}"/>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22-4E6C-903E-54AFFE2CB290}"/>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2169.16</c:v>
                </c:pt>
                <c:pt idx="1">
                  <c:v>2209.1799999999998</c:v>
                </c:pt>
                <c:pt idx="2">
                  <c:v>2113.6799999999998</c:v>
                </c:pt>
                <c:pt idx="3">
                  <c:v>2001.07</c:v>
                </c:pt>
                <c:pt idx="4">
                  <c:v>2097.15</c:v>
                </c:pt>
              </c:numCache>
            </c:numRef>
          </c:val>
          <c:extLst>
            <c:ext xmlns:c16="http://schemas.microsoft.com/office/drawing/2014/chart" uri="{C3380CC4-5D6E-409C-BE32-E72D297353CC}">
              <c16:uniqueId val="{00000000-DB50-4C8D-86FC-BF7EF4D3664C}"/>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DB50-4C8D-86FC-BF7EF4D3664C}"/>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38.65</c:v>
                </c:pt>
                <c:pt idx="1">
                  <c:v>34.229999999999997</c:v>
                </c:pt>
                <c:pt idx="2">
                  <c:v>30.72</c:v>
                </c:pt>
                <c:pt idx="3">
                  <c:v>24.22</c:v>
                </c:pt>
                <c:pt idx="4">
                  <c:v>24.8</c:v>
                </c:pt>
              </c:numCache>
            </c:numRef>
          </c:val>
          <c:extLst>
            <c:ext xmlns:c16="http://schemas.microsoft.com/office/drawing/2014/chart" uri="{C3380CC4-5D6E-409C-BE32-E72D297353CC}">
              <c16:uniqueId val="{00000000-102D-40FE-8544-4C0FDA70D92F}"/>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102D-40FE-8544-4C0FDA70D92F}"/>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621.44000000000005</c:v>
                </c:pt>
                <c:pt idx="1">
                  <c:v>697.74</c:v>
                </c:pt>
                <c:pt idx="2">
                  <c:v>763.12</c:v>
                </c:pt>
                <c:pt idx="3">
                  <c:v>976.66</c:v>
                </c:pt>
                <c:pt idx="4">
                  <c:v>889.99</c:v>
                </c:pt>
              </c:numCache>
            </c:numRef>
          </c:val>
          <c:extLst>
            <c:ext xmlns:c16="http://schemas.microsoft.com/office/drawing/2014/chart" uri="{C3380CC4-5D6E-409C-BE32-E72D297353CC}">
              <c16:uniqueId val="{00000000-08E7-4A73-ADDE-01975400D812}"/>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08E7-4A73-ADDE-01975400D812}"/>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37"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三島町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D4</v>
      </c>
      <c r="X8" s="35"/>
      <c r="Y8" s="35"/>
      <c r="Z8" s="35"/>
      <c r="AA8" s="35"/>
      <c r="AB8" s="35"/>
      <c r="AC8" s="35"/>
      <c r="AD8" s="35" t="str">
        <f>データ!$M$6</f>
        <v>非設置</v>
      </c>
      <c r="AE8" s="35"/>
      <c r="AF8" s="35"/>
      <c r="AG8" s="35"/>
      <c r="AH8" s="35"/>
      <c r="AI8" s="35"/>
      <c r="AJ8" s="35"/>
      <c r="AK8" s="2"/>
      <c r="AL8" s="36">
        <f>データ!$R$6</f>
        <v>1380</v>
      </c>
      <c r="AM8" s="36"/>
      <c r="AN8" s="36"/>
      <c r="AO8" s="36"/>
      <c r="AP8" s="36"/>
      <c r="AQ8" s="36"/>
      <c r="AR8" s="36"/>
      <c r="AS8" s="36"/>
      <c r="AT8" s="37">
        <f>データ!$S$6</f>
        <v>90.81</v>
      </c>
      <c r="AU8" s="37"/>
      <c r="AV8" s="37"/>
      <c r="AW8" s="37"/>
      <c r="AX8" s="37"/>
      <c r="AY8" s="37"/>
      <c r="AZ8" s="37"/>
      <c r="BA8" s="37"/>
      <c r="BB8" s="37">
        <f>データ!$T$6</f>
        <v>15.2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15">
      <c r="A10" s="2"/>
      <c r="B10" s="37">
        <f>データ!$N$6</f>
        <v>78.2</v>
      </c>
      <c r="C10" s="37"/>
      <c r="D10" s="37"/>
      <c r="E10" s="37"/>
      <c r="F10" s="37"/>
      <c r="G10" s="37"/>
      <c r="H10" s="37"/>
      <c r="I10" s="37" t="str">
        <f>データ!$O$6</f>
        <v>該当数値なし</v>
      </c>
      <c r="J10" s="37"/>
      <c r="K10" s="37"/>
      <c r="L10" s="37"/>
      <c r="M10" s="37"/>
      <c r="N10" s="37"/>
      <c r="O10" s="37"/>
      <c r="P10" s="37">
        <f>データ!$P$6</f>
        <v>99.27</v>
      </c>
      <c r="Q10" s="37"/>
      <c r="R10" s="37"/>
      <c r="S10" s="37"/>
      <c r="T10" s="37"/>
      <c r="U10" s="37"/>
      <c r="V10" s="37"/>
      <c r="W10" s="36">
        <f>データ!$Q$6</f>
        <v>3891</v>
      </c>
      <c r="X10" s="36"/>
      <c r="Y10" s="36"/>
      <c r="Z10" s="36"/>
      <c r="AA10" s="36"/>
      <c r="AB10" s="36"/>
      <c r="AC10" s="36"/>
      <c r="AD10" s="2"/>
      <c r="AE10" s="2"/>
      <c r="AF10" s="2"/>
      <c r="AG10" s="2"/>
      <c r="AH10" s="2"/>
      <c r="AI10" s="2"/>
      <c r="AJ10" s="2"/>
      <c r="AK10" s="2"/>
      <c r="AL10" s="36">
        <f>データ!$U$6</f>
        <v>1359</v>
      </c>
      <c r="AM10" s="36"/>
      <c r="AN10" s="36"/>
      <c r="AO10" s="36"/>
      <c r="AP10" s="36"/>
      <c r="AQ10" s="36"/>
      <c r="AR10" s="36"/>
      <c r="AS10" s="36"/>
      <c r="AT10" s="37">
        <f>データ!$V$6</f>
        <v>1.05</v>
      </c>
      <c r="AU10" s="37"/>
      <c r="AV10" s="37"/>
      <c r="AW10" s="37"/>
      <c r="AX10" s="37"/>
      <c r="AY10" s="37"/>
      <c r="AZ10" s="37"/>
      <c r="BA10" s="37"/>
      <c r="BB10" s="37">
        <f>データ!$W$6</f>
        <v>1294.29</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6" t="s">
        <v>113</v>
      </c>
      <c r="BM16" s="47"/>
      <c r="BN16" s="47"/>
      <c r="BO16" s="47"/>
      <c r="BP16" s="47"/>
      <c r="BQ16" s="47"/>
      <c r="BR16" s="47"/>
      <c r="BS16" s="47"/>
      <c r="BT16" s="47"/>
      <c r="BU16" s="47"/>
      <c r="BV16" s="47"/>
      <c r="BW16" s="47"/>
      <c r="BX16" s="47"/>
      <c r="BY16" s="47"/>
      <c r="BZ16" s="4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6"/>
      <c r="BM17" s="47"/>
      <c r="BN17" s="47"/>
      <c r="BO17" s="47"/>
      <c r="BP17" s="47"/>
      <c r="BQ17" s="47"/>
      <c r="BR17" s="47"/>
      <c r="BS17" s="47"/>
      <c r="BT17" s="47"/>
      <c r="BU17" s="47"/>
      <c r="BV17" s="47"/>
      <c r="BW17" s="47"/>
      <c r="BX17" s="47"/>
      <c r="BY17" s="47"/>
      <c r="BZ17" s="4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6"/>
      <c r="BM18" s="47"/>
      <c r="BN18" s="47"/>
      <c r="BO18" s="47"/>
      <c r="BP18" s="47"/>
      <c r="BQ18" s="47"/>
      <c r="BR18" s="47"/>
      <c r="BS18" s="47"/>
      <c r="BT18" s="47"/>
      <c r="BU18" s="47"/>
      <c r="BV18" s="47"/>
      <c r="BW18" s="47"/>
      <c r="BX18" s="47"/>
      <c r="BY18" s="47"/>
      <c r="BZ18" s="4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6"/>
      <c r="BM19" s="47"/>
      <c r="BN19" s="47"/>
      <c r="BO19" s="47"/>
      <c r="BP19" s="47"/>
      <c r="BQ19" s="47"/>
      <c r="BR19" s="47"/>
      <c r="BS19" s="47"/>
      <c r="BT19" s="47"/>
      <c r="BU19" s="47"/>
      <c r="BV19" s="47"/>
      <c r="BW19" s="47"/>
      <c r="BX19" s="47"/>
      <c r="BY19" s="47"/>
      <c r="BZ19" s="4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6"/>
      <c r="BM20" s="47"/>
      <c r="BN20" s="47"/>
      <c r="BO20" s="47"/>
      <c r="BP20" s="47"/>
      <c r="BQ20" s="47"/>
      <c r="BR20" s="47"/>
      <c r="BS20" s="47"/>
      <c r="BT20" s="47"/>
      <c r="BU20" s="47"/>
      <c r="BV20" s="47"/>
      <c r="BW20" s="47"/>
      <c r="BX20" s="47"/>
      <c r="BY20" s="47"/>
      <c r="BZ20" s="4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6"/>
      <c r="BM21" s="47"/>
      <c r="BN21" s="47"/>
      <c r="BO21" s="47"/>
      <c r="BP21" s="47"/>
      <c r="BQ21" s="47"/>
      <c r="BR21" s="47"/>
      <c r="BS21" s="47"/>
      <c r="BT21" s="47"/>
      <c r="BU21" s="47"/>
      <c r="BV21" s="47"/>
      <c r="BW21" s="47"/>
      <c r="BX21" s="47"/>
      <c r="BY21" s="47"/>
      <c r="BZ21" s="4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6"/>
      <c r="BM22" s="47"/>
      <c r="BN22" s="47"/>
      <c r="BO22" s="47"/>
      <c r="BP22" s="47"/>
      <c r="BQ22" s="47"/>
      <c r="BR22" s="47"/>
      <c r="BS22" s="47"/>
      <c r="BT22" s="47"/>
      <c r="BU22" s="47"/>
      <c r="BV22" s="47"/>
      <c r="BW22" s="47"/>
      <c r="BX22" s="47"/>
      <c r="BY22" s="47"/>
      <c r="BZ22" s="4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6"/>
      <c r="BM23" s="47"/>
      <c r="BN23" s="47"/>
      <c r="BO23" s="47"/>
      <c r="BP23" s="47"/>
      <c r="BQ23" s="47"/>
      <c r="BR23" s="47"/>
      <c r="BS23" s="47"/>
      <c r="BT23" s="47"/>
      <c r="BU23" s="47"/>
      <c r="BV23" s="47"/>
      <c r="BW23" s="47"/>
      <c r="BX23" s="47"/>
      <c r="BY23" s="47"/>
      <c r="BZ23" s="4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6"/>
      <c r="BM24" s="47"/>
      <c r="BN24" s="47"/>
      <c r="BO24" s="47"/>
      <c r="BP24" s="47"/>
      <c r="BQ24" s="47"/>
      <c r="BR24" s="47"/>
      <c r="BS24" s="47"/>
      <c r="BT24" s="47"/>
      <c r="BU24" s="47"/>
      <c r="BV24" s="47"/>
      <c r="BW24" s="47"/>
      <c r="BX24" s="47"/>
      <c r="BY24" s="47"/>
      <c r="BZ24" s="4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6"/>
      <c r="BM25" s="47"/>
      <c r="BN25" s="47"/>
      <c r="BO25" s="47"/>
      <c r="BP25" s="47"/>
      <c r="BQ25" s="47"/>
      <c r="BR25" s="47"/>
      <c r="BS25" s="47"/>
      <c r="BT25" s="47"/>
      <c r="BU25" s="47"/>
      <c r="BV25" s="47"/>
      <c r="BW25" s="47"/>
      <c r="BX25" s="47"/>
      <c r="BY25" s="47"/>
      <c r="BZ25" s="4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6"/>
      <c r="BM26" s="47"/>
      <c r="BN26" s="47"/>
      <c r="BO26" s="47"/>
      <c r="BP26" s="47"/>
      <c r="BQ26" s="47"/>
      <c r="BR26" s="47"/>
      <c r="BS26" s="47"/>
      <c r="BT26" s="47"/>
      <c r="BU26" s="47"/>
      <c r="BV26" s="47"/>
      <c r="BW26" s="47"/>
      <c r="BX26" s="47"/>
      <c r="BY26" s="47"/>
      <c r="BZ26" s="4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6"/>
      <c r="BM27" s="47"/>
      <c r="BN27" s="47"/>
      <c r="BO27" s="47"/>
      <c r="BP27" s="47"/>
      <c r="BQ27" s="47"/>
      <c r="BR27" s="47"/>
      <c r="BS27" s="47"/>
      <c r="BT27" s="47"/>
      <c r="BU27" s="47"/>
      <c r="BV27" s="47"/>
      <c r="BW27" s="47"/>
      <c r="BX27" s="47"/>
      <c r="BY27" s="47"/>
      <c r="BZ27" s="4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6"/>
      <c r="BM28" s="47"/>
      <c r="BN28" s="47"/>
      <c r="BO28" s="47"/>
      <c r="BP28" s="47"/>
      <c r="BQ28" s="47"/>
      <c r="BR28" s="47"/>
      <c r="BS28" s="47"/>
      <c r="BT28" s="47"/>
      <c r="BU28" s="47"/>
      <c r="BV28" s="47"/>
      <c r="BW28" s="47"/>
      <c r="BX28" s="47"/>
      <c r="BY28" s="47"/>
      <c r="BZ28" s="4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6"/>
      <c r="BM29" s="47"/>
      <c r="BN29" s="47"/>
      <c r="BO29" s="47"/>
      <c r="BP29" s="47"/>
      <c r="BQ29" s="47"/>
      <c r="BR29" s="47"/>
      <c r="BS29" s="47"/>
      <c r="BT29" s="47"/>
      <c r="BU29" s="47"/>
      <c r="BV29" s="47"/>
      <c r="BW29" s="47"/>
      <c r="BX29" s="47"/>
      <c r="BY29" s="47"/>
      <c r="BZ29" s="4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6"/>
      <c r="BM30" s="47"/>
      <c r="BN30" s="47"/>
      <c r="BO30" s="47"/>
      <c r="BP30" s="47"/>
      <c r="BQ30" s="47"/>
      <c r="BR30" s="47"/>
      <c r="BS30" s="47"/>
      <c r="BT30" s="47"/>
      <c r="BU30" s="47"/>
      <c r="BV30" s="47"/>
      <c r="BW30" s="47"/>
      <c r="BX30" s="47"/>
      <c r="BY30" s="47"/>
      <c r="BZ30" s="4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6"/>
      <c r="BM31" s="47"/>
      <c r="BN31" s="47"/>
      <c r="BO31" s="47"/>
      <c r="BP31" s="47"/>
      <c r="BQ31" s="47"/>
      <c r="BR31" s="47"/>
      <c r="BS31" s="47"/>
      <c r="BT31" s="47"/>
      <c r="BU31" s="47"/>
      <c r="BV31" s="47"/>
      <c r="BW31" s="47"/>
      <c r="BX31" s="47"/>
      <c r="BY31" s="47"/>
      <c r="BZ31" s="4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6"/>
      <c r="BM32" s="47"/>
      <c r="BN32" s="47"/>
      <c r="BO32" s="47"/>
      <c r="BP32" s="47"/>
      <c r="BQ32" s="47"/>
      <c r="BR32" s="47"/>
      <c r="BS32" s="47"/>
      <c r="BT32" s="47"/>
      <c r="BU32" s="47"/>
      <c r="BV32" s="47"/>
      <c r="BW32" s="47"/>
      <c r="BX32" s="47"/>
      <c r="BY32" s="47"/>
      <c r="BZ32" s="4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6"/>
      <c r="BM33" s="47"/>
      <c r="BN33" s="47"/>
      <c r="BO33" s="47"/>
      <c r="BP33" s="47"/>
      <c r="BQ33" s="47"/>
      <c r="BR33" s="47"/>
      <c r="BS33" s="47"/>
      <c r="BT33" s="47"/>
      <c r="BU33" s="47"/>
      <c r="BV33" s="47"/>
      <c r="BW33" s="47"/>
      <c r="BX33" s="47"/>
      <c r="BY33" s="47"/>
      <c r="BZ33" s="4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6"/>
      <c r="BM34" s="47"/>
      <c r="BN34" s="47"/>
      <c r="BO34" s="47"/>
      <c r="BP34" s="47"/>
      <c r="BQ34" s="47"/>
      <c r="BR34" s="47"/>
      <c r="BS34" s="47"/>
      <c r="BT34" s="47"/>
      <c r="BU34" s="47"/>
      <c r="BV34" s="47"/>
      <c r="BW34" s="47"/>
      <c r="BX34" s="47"/>
      <c r="BY34" s="47"/>
      <c r="BZ34" s="4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6"/>
      <c r="BM35" s="47"/>
      <c r="BN35" s="47"/>
      <c r="BO35" s="47"/>
      <c r="BP35" s="47"/>
      <c r="BQ35" s="47"/>
      <c r="BR35" s="47"/>
      <c r="BS35" s="47"/>
      <c r="BT35" s="47"/>
      <c r="BU35" s="47"/>
      <c r="BV35" s="47"/>
      <c r="BW35" s="47"/>
      <c r="BX35" s="47"/>
      <c r="BY35" s="47"/>
      <c r="BZ35" s="4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6"/>
      <c r="BM36" s="47"/>
      <c r="BN36" s="47"/>
      <c r="BO36" s="47"/>
      <c r="BP36" s="47"/>
      <c r="BQ36" s="47"/>
      <c r="BR36" s="47"/>
      <c r="BS36" s="47"/>
      <c r="BT36" s="47"/>
      <c r="BU36" s="47"/>
      <c r="BV36" s="47"/>
      <c r="BW36" s="47"/>
      <c r="BX36" s="47"/>
      <c r="BY36" s="47"/>
      <c r="BZ36" s="4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6"/>
      <c r="BM37" s="47"/>
      <c r="BN37" s="47"/>
      <c r="BO37" s="47"/>
      <c r="BP37" s="47"/>
      <c r="BQ37" s="47"/>
      <c r="BR37" s="47"/>
      <c r="BS37" s="47"/>
      <c r="BT37" s="47"/>
      <c r="BU37" s="47"/>
      <c r="BV37" s="47"/>
      <c r="BW37" s="47"/>
      <c r="BX37" s="47"/>
      <c r="BY37" s="47"/>
      <c r="BZ37" s="4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6"/>
      <c r="BM38" s="47"/>
      <c r="BN38" s="47"/>
      <c r="BO38" s="47"/>
      <c r="BP38" s="47"/>
      <c r="BQ38" s="47"/>
      <c r="BR38" s="47"/>
      <c r="BS38" s="47"/>
      <c r="BT38" s="47"/>
      <c r="BU38" s="47"/>
      <c r="BV38" s="47"/>
      <c r="BW38" s="47"/>
      <c r="BX38" s="47"/>
      <c r="BY38" s="47"/>
      <c r="BZ38" s="4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6"/>
      <c r="BM39" s="47"/>
      <c r="BN39" s="47"/>
      <c r="BO39" s="47"/>
      <c r="BP39" s="47"/>
      <c r="BQ39" s="47"/>
      <c r="BR39" s="47"/>
      <c r="BS39" s="47"/>
      <c r="BT39" s="47"/>
      <c r="BU39" s="47"/>
      <c r="BV39" s="47"/>
      <c r="BW39" s="47"/>
      <c r="BX39" s="47"/>
      <c r="BY39" s="47"/>
      <c r="BZ39" s="4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6"/>
      <c r="BM40" s="47"/>
      <c r="BN40" s="47"/>
      <c r="BO40" s="47"/>
      <c r="BP40" s="47"/>
      <c r="BQ40" s="47"/>
      <c r="BR40" s="47"/>
      <c r="BS40" s="47"/>
      <c r="BT40" s="47"/>
      <c r="BU40" s="47"/>
      <c r="BV40" s="47"/>
      <c r="BW40" s="47"/>
      <c r="BX40" s="47"/>
      <c r="BY40" s="47"/>
      <c r="BZ40" s="4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6"/>
      <c r="BM41" s="47"/>
      <c r="BN41" s="47"/>
      <c r="BO41" s="47"/>
      <c r="BP41" s="47"/>
      <c r="BQ41" s="47"/>
      <c r="BR41" s="47"/>
      <c r="BS41" s="47"/>
      <c r="BT41" s="47"/>
      <c r="BU41" s="47"/>
      <c r="BV41" s="47"/>
      <c r="BW41" s="47"/>
      <c r="BX41" s="47"/>
      <c r="BY41" s="47"/>
      <c r="BZ41" s="4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6"/>
      <c r="BM42" s="47"/>
      <c r="BN42" s="47"/>
      <c r="BO42" s="47"/>
      <c r="BP42" s="47"/>
      <c r="BQ42" s="47"/>
      <c r="BR42" s="47"/>
      <c r="BS42" s="47"/>
      <c r="BT42" s="47"/>
      <c r="BU42" s="47"/>
      <c r="BV42" s="47"/>
      <c r="BW42" s="47"/>
      <c r="BX42" s="47"/>
      <c r="BY42" s="47"/>
      <c r="BZ42" s="4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6"/>
      <c r="BM43" s="47"/>
      <c r="BN43" s="47"/>
      <c r="BO43" s="47"/>
      <c r="BP43" s="47"/>
      <c r="BQ43" s="47"/>
      <c r="BR43" s="47"/>
      <c r="BS43" s="47"/>
      <c r="BT43" s="47"/>
      <c r="BU43" s="47"/>
      <c r="BV43" s="47"/>
      <c r="BW43" s="47"/>
      <c r="BX43" s="47"/>
      <c r="BY43" s="47"/>
      <c r="BZ43" s="4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9"/>
      <c r="BM44" s="50"/>
      <c r="BN44" s="50"/>
      <c r="BO44" s="50"/>
      <c r="BP44" s="50"/>
      <c r="BQ44" s="50"/>
      <c r="BR44" s="50"/>
      <c r="BS44" s="50"/>
      <c r="BT44" s="50"/>
      <c r="BU44" s="50"/>
      <c r="BV44" s="50"/>
      <c r="BW44" s="50"/>
      <c r="BX44" s="50"/>
      <c r="BY44" s="50"/>
      <c r="BZ44" s="5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6" t="s">
        <v>114</v>
      </c>
      <c r="BM47" s="47"/>
      <c r="BN47" s="47"/>
      <c r="BO47" s="47"/>
      <c r="BP47" s="47"/>
      <c r="BQ47" s="47"/>
      <c r="BR47" s="47"/>
      <c r="BS47" s="47"/>
      <c r="BT47" s="47"/>
      <c r="BU47" s="47"/>
      <c r="BV47" s="47"/>
      <c r="BW47" s="47"/>
      <c r="BX47" s="47"/>
      <c r="BY47" s="47"/>
      <c r="BZ47" s="4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47"/>
      <c r="BN48" s="47"/>
      <c r="BO48" s="47"/>
      <c r="BP48" s="47"/>
      <c r="BQ48" s="47"/>
      <c r="BR48" s="47"/>
      <c r="BS48" s="47"/>
      <c r="BT48" s="47"/>
      <c r="BU48" s="47"/>
      <c r="BV48" s="47"/>
      <c r="BW48" s="47"/>
      <c r="BX48" s="47"/>
      <c r="BY48" s="47"/>
      <c r="BZ48" s="4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47"/>
      <c r="BN49" s="47"/>
      <c r="BO49" s="47"/>
      <c r="BP49" s="47"/>
      <c r="BQ49" s="47"/>
      <c r="BR49" s="47"/>
      <c r="BS49" s="47"/>
      <c r="BT49" s="47"/>
      <c r="BU49" s="47"/>
      <c r="BV49" s="47"/>
      <c r="BW49" s="47"/>
      <c r="BX49" s="47"/>
      <c r="BY49" s="47"/>
      <c r="BZ49" s="4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47"/>
      <c r="BN50" s="47"/>
      <c r="BO50" s="47"/>
      <c r="BP50" s="47"/>
      <c r="BQ50" s="47"/>
      <c r="BR50" s="47"/>
      <c r="BS50" s="47"/>
      <c r="BT50" s="47"/>
      <c r="BU50" s="47"/>
      <c r="BV50" s="47"/>
      <c r="BW50" s="47"/>
      <c r="BX50" s="47"/>
      <c r="BY50" s="47"/>
      <c r="BZ50" s="4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47"/>
      <c r="BN51" s="47"/>
      <c r="BO51" s="47"/>
      <c r="BP51" s="47"/>
      <c r="BQ51" s="47"/>
      <c r="BR51" s="47"/>
      <c r="BS51" s="47"/>
      <c r="BT51" s="47"/>
      <c r="BU51" s="47"/>
      <c r="BV51" s="47"/>
      <c r="BW51" s="47"/>
      <c r="BX51" s="47"/>
      <c r="BY51" s="47"/>
      <c r="BZ51" s="4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47"/>
      <c r="BN52" s="47"/>
      <c r="BO52" s="47"/>
      <c r="BP52" s="47"/>
      <c r="BQ52" s="47"/>
      <c r="BR52" s="47"/>
      <c r="BS52" s="47"/>
      <c r="BT52" s="47"/>
      <c r="BU52" s="47"/>
      <c r="BV52" s="47"/>
      <c r="BW52" s="47"/>
      <c r="BX52" s="47"/>
      <c r="BY52" s="47"/>
      <c r="BZ52" s="4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47"/>
      <c r="BN53" s="47"/>
      <c r="BO53" s="47"/>
      <c r="BP53" s="47"/>
      <c r="BQ53" s="47"/>
      <c r="BR53" s="47"/>
      <c r="BS53" s="47"/>
      <c r="BT53" s="47"/>
      <c r="BU53" s="47"/>
      <c r="BV53" s="47"/>
      <c r="BW53" s="47"/>
      <c r="BX53" s="47"/>
      <c r="BY53" s="47"/>
      <c r="BZ53" s="4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47"/>
      <c r="BN54" s="47"/>
      <c r="BO54" s="47"/>
      <c r="BP54" s="47"/>
      <c r="BQ54" s="47"/>
      <c r="BR54" s="47"/>
      <c r="BS54" s="47"/>
      <c r="BT54" s="47"/>
      <c r="BU54" s="47"/>
      <c r="BV54" s="47"/>
      <c r="BW54" s="47"/>
      <c r="BX54" s="47"/>
      <c r="BY54" s="47"/>
      <c r="BZ54" s="4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47"/>
      <c r="BN55" s="47"/>
      <c r="BO55" s="47"/>
      <c r="BP55" s="47"/>
      <c r="BQ55" s="47"/>
      <c r="BR55" s="47"/>
      <c r="BS55" s="47"/>
      <c r="BT55" s="47"/>
      <c r="BU55" s="47"/>
      <c r="BV55" s="47"/>
      <c r="BW55" s="47"/>
      <c r="BX55" s="47"/>
      <c r="BY55" s="47"/>
      <c r="BZ55" s="4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47"/>
      <c r="BN56" s="47"/>
      <c r="BO56" s="47"/>
      <c r="BP56" s="47"/>
      <c r="BQ56" s="47"/>
      <c r="BR56" s="47"/>
      <c r="BS56" s="47"/>
      <c r="BT56" s="47"/>
      <c r="BU56" s="47"/>
      <c r="BV56" s="47"/>
      <c r="BW56" s="47"/>
      <c r="BX56" s="47"/>
      <c r="BY56" s="47"/>
      <c r="BZ56" s="4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47"/>
      <c r="BN57" s="47"/>
      <c r="BO57" s="47"/>
      <c r="BP57" s="47"/>
      <c r="BQ57" s="47"/>
      <c r="BR57" s="47"/>
      <c r="BS57" s="47"/>
      <c r="BT57" s="47"/>
      <c r="BU57" s="47"/>
      <c r="BV57" s="47"/>
      <c r="BW57" s="47"/>
      <c r="BX57" s="47"/>
      <c r="BY57" s="47"/>
      <c r="BZ57" s="4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47"/>
      <c r="BN58" s="47"/>
      <c r="BO58" s="47"/>
      <c r="BP58" s="47"/>
      <c r="BQ58" s="47"/>
      <c r="BR58" s="47"/>
      <c r="BS58" s="47"/>
      <c r="BT58" s="47"/>
      <c r="BU58" s="47"/>
      <c r="BV58" s="47"/>
      <c r="BW58" s="47"/>
      <c r="BX58" s="47"/>
      <c r="BY58" s="47"/>
      <c r="BZ58" s="4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47"/>
      <c r="BN59" s="47"/>
      <c r="BO59" s="47"/>
      <c r="BP59" s="47"/>
      <c r="BQ59" s="47"/>
      <c r="BR59" s="47"/>
      <c r="BS59" s="47"/>
      <c r="BT59" s="47"/>
      <c r="BU59" s="47"/>
      <c r="BV59" s="47"/>
      <c r="BW59" s="47"/>
      <c r="BX59" s="47"/>
      <c r="BY59" s="47"/>
      <c r="BZ59" s="48"/>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6"/>
      <c r="BM60" s="47"/>
      <c r="BN60" s="47"/>
      <c r="BO60" s="47"/>
      <c r="BP60" s="47"/>
      <c r="BQ60" s="47"/>
      <c r="BR60" s="47"/>
      <c r="BS60" s="47"/>
      <c r="BT60" s="47"/>
      <c r="BU60" s="47"/>
      <c r="BV60" s="47"/>
      <c r="BW60" s="47"/>
      <c r="BX60" s="47"/>
      <c r="BY60" s="47"/>
      <c r="BZ60" s="48"/>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6"/>
      <c r="BM61" s="47"/>
      <c r="BN61" s="47"/>
      <c r="BO61" s="47"/>
      <c r="BP61" s="47"/>
      <c r="BQ61" s="47"/>
      <c r="BR61" s="47"/>
      <c r="BS61" s="47"/>
      <c r="BT61" s="47"/>
      <c r="BU61" s="47"/>
      <c r="BV61" s="47"/>
      <c r="BW61" s="47"/>
      <c r="BX61" s="47"/>
      <c r="BY61" s="47"/>
      <c r="BZ61" s="4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47"/>
      <c r="BN62" s="47"/>
      <c r="BO62" s="47"/>
      <c r="BP62" s="47"/>
      <c r="BQ62" s="47"/>
      <c r="BR62" s="47"/>
      <c r="BS62" s="47"/>
      <c r="BT62" s="47"/>
      <c r="BU62" s="47"/>
      <c r="BV62" s="47"/>
      <c r="BW62" s="47"/>
      <c r="BX62" s="47"/>
      <c r="BY62" s="47"/>
      <c r="BZ62" s="4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9"/>
      <c r="BM63" s="50"/>
      <c r="BN63" s="50"/>
      <c r="BO63" s="50"/>
      <c r="BP63" s="50"/>
      <c r="BQ63" s="50"/>
      <c r="BR63" s="50"/>
      <c r="BS63" s="50"/>
      <c r="BT63" s="50"/>
      <c r="BU63" s="50"/>
      <c r="BV63" s="50"/>
      <c r="BW63" s="50"/>
      <c r="BX63" s="50"/>
      <c r="BY63" s="50"/>
      <c r="BZ63" s="5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115</v>
      </c>
      <c r="BM66" s="47"/>
      <c r="BN66" s="47"/>
      <c r="BO66" s="47"/>
      <c r="BP66" s="47"/>
      <c r="BQ66" s="47"/>
      <c r="BR66" s="47"/>
      <c r="BS66" s="47"/>
      <c r="BT66" s="47"/>
      <c r="BU66" s="47"/>
      <c r="BV66" s="47"/>
      <c r="BW66" s="47"/>
      <c r="BX66" s="47"/>
      <c r="BY66" s="47"/>
      <c r="BZ66" s="4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43</v>
      </c>
      <c r="O85" s="13" t="str">
        <f>データ!EN6</f>
        <v>【0.40】</v>
      </c>
    </row>
  </sheetData>
  <sheetProtection algorithmName="SHA-512" hashValue="khq3wDDbad5d9z9/Mt/iB4N/37P/9nAReHpQvjYx6Vo4Ur18CoyA72yjOOGeRZH6LeIj0EX81C5yG8kcEBI09Q==" saltValue="7Y1j3MqJK7mAMHZZa+A7b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46</v>
      </c>
      <c r="B3" s="16" t="s">
        <v>47</v>
      </c>
      <c r="C3" s="16" t="s">
        <v>48</v>
      </c>
      <c r="D3" s="16" t="s">
        <v>49</v>
      </c>
      <c r="E3" s="16" t="s">
        <v>50</v>
      </c>
      <c r="F3" s="16" t="s">
        <v>51</v>
      </c>
      <c r="G3" s="16" t="s">
        <v>52</v>
      </c>
      <c r="H3" s="71" t="s">
        <v>53</v>
      </c>
      <c r="I3" s="72"/>
      <c r="J3" s="72"/>
      <c r="K3" s="72"/>
      <c r="L3" s="72"/>
      <c r="M3" s="72"/>
      <c r="N3" s="72"/>
      <c r="O3" s="72"/>
      <c r="P3" s="72"/>
      <c r="Q3" s="72"/>
      <c r="R3" s="72"/>
      <c r="S3" s="72"/>
      <c r="T3" s="72"/>
      <c r="U3" s="72"/>
      <c r="V3" s="72"/>
      <c r="W3" s="73"/>
      <c r="X3" s="77" t="s">
        <v>54</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55</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56</v>
      </c>
      <c r="B4" s="17"/>
      <c r="C4" s="17"/>
      <c r="D4" s="17"/>
      <c r="E4" s="17"/>
      <c r="F4" s="17"/>
      <c r="G4" s="17"/>
      <c r="H4" s="74"/>
      <c r="I4" s="75"/>
      <c r="J4" s="75"/>
      <c r="K4" s="75"/>
      <c r="L4" s="75"/>
      <c r="M4" s="75"/>
      <c r="N4" s="75"/>
      <c r="O4" s="75"/>
      <c r="P4" s="75"/>
      <c r="Q4" s="75"/>
      <c r="R4" s="75"/>
      <c r="S4" s="75"/>
      <c r="T4" s="75"/>
      <c r="U4" s="75"/>
      <c r="V4" s="75"/>
      <c r="W4" s="76"/>
      <c r="X4" s="70" t="s">
        <v>57</v>
      </c>
      <c r="Y4" s="70"/>
      <c r="Z4" s="70"/>
      <c r="AA4" s="70"/>
      <c r="AB4" s="70"/>
      <c r="AC4" s="70"/>
      <c r="AD4" s="70"/>
      <c r="AE4" s="70"/>
      <c r="AF4" s="70"/>
      <c r="AG4" s="70"/>
      <c r="AH4" s="70"/>
      <c r="AI4" s="70" t="s">
        <v>58</v>
      </c>
      <c r="AJ4" s="70"/>
      <c r="AK4" s="70"/>
      <c r="AL4" s="70"/>
      <c r="AM4" s="70"/>
      <c r="AN4" s="70"/>
      <c r="AO4" s="70"/>
      <c r="AP4" s="70"/>
      <c r="AQ4" s="70"/>
      <c r="AR4" s="70"/>
      <c r="AS4" s="70"/>
      <c r="AT4" s="70" t="s">
        <v>59</v>
      </c>
      <c r="AU4" s="70"/>
      <c r="AV4" s="70"/>
      <c r="AW4" s="70"/>
      <c r="AX4" s="70"/>
      <c r="AY4" s="70"/>
      <c r="AZ4" s="70"/>
      <c r="BA4" s="70"/>
      <c r="BB4" s="70"/>
      <c r="BC4" s="70"/>
      <c r="BD4" s="70"/>
      <c r="BE4" s="70" t="s">
        <v>60</v>
      </c>
      <c r="BF4" s="70"/>
      <c r="BG4" s="70"/>
      <c r="BH4" s="70"/>
      <c r="BI4" s="70"/>
      <c r="BJ4" s="70"/>
      <c r="BK4" s="70"/>
      <c r="BL4" s="70"/>
      <c r="BM4" s="70"/>
      <c r="BN4" s="70"/>
      <c r="BO4" s="70"/>
      <c r="BP4" s="70" t="s">
        <v>61</v>
      </c>
      <c r="BQ4" s="70"/>
      <c r="BR4" s="70"/>
      <c r="BS4" s="70"/>
      <c r="BT4" s="70"/>
      <c r="BU4" s="70"/>
      <c r="BV4" s="70"/>
      <c r="BW4" s="70"/>
      <c r="BX4" s="70"/>
      <c r="BY4" s="70"/>
      <c r="BZ4" s="70"/>
      <c r="CA4" s="70" t="s">
        <v>62</v>
      </c>
      <c r="CB4" s="70"/>
      <c r="CC4" s="70"/>
      <c r="CD4" s="70"/>
      <c r="CE4" s="70"/>
      <c r="CF4" s="70"/>
      <c r="CG4" s="70"/>
      <c r="CH4" s="70"/>
      <c r="CI4" s="70"/>
      <c r="CJ4" s="70"/>
      <c r="CK4" s="70"/>
      <c r="CL4" s="70" t="s">
        <v>63</v>
      </c>
      <c r="CM4" s="70"/>
      <c r="CN4" s="70"/>
      <c r="CO4" s="70"/>
      <c r="CP4" s="70"/>
      <c r="CQ4" s="70"/>
      <c r="CR4" s="70"/>
      <c r="CS4" s="70"/>
      <c r="CT4" s="70"/>
      <c r="CU4" s="70"/>
      <c r="CV4" s="70"/>
      <c r="CW4" s="70" t="s">
        <v>64</v>
      </c>
      <c r="CX4" s="70"/>
      <c r="CY4" s="70"/>
      <c r="CZ4" s="70"/>
      <c r="DA4" s="70"/>
      <c r="DB4" s="70"/>
      <c r="DC4" s="70"/>
      <c r="DD4" s="70"/>
      <c r="DE4" s="70"/>
      <c r="DF4" s="70"/>
      <c r="DG4" s="70"/>
      <c r="DH4" s="70" t="s">
        <v>65</v>
      </c>
      <c r="DI4" s="70"/>
      <c r="DJ4" s="70"/>
      <c r="DK4" s="70"/>
      <c r="DL4" s="70"/>
      <c r="DM4" s="70"/>
      <c r="DN4" s="70"/>
      <c r="DO4" s="70"/>
      <c r="DP4" s="70"/>
      <c r="DQ4" s="70"/>
      <c r="DR4" s="70"/>
      <c r="DS4" s="70" t="s">
        <v>66</v>
      </c>
      <c r="DT4" s="70"/>
      <c r="DU4" s="70"/>
      <c r="DV4" s="70"/>
      <c r="DW4" s="70"/>
      <c r="DX4" s="70"/>
      <c r="DY4" s="70"/>
      <c r="DZ4" s="70"/>
      <c r="EA4" s="70"/>
      <c r="EB4" s="70"/>
      <c r="EC4" s="70"/>
      <c r="ED4" s="70" t="s">
        <v>67</v>
      </c>
      <c r="EE4" s="70"/>
      <c r="EF4" s="70"/>
      <c r="EG4" s="70"/>
      <c r="EH4" s="70"/>
      <c r="EI4" s="70"/>
      <c r="EJ4" s="70"/>
      <c r="EK4" s="70"/>
      <c r="EL4" s="70"/>
      <c r="EM4" s="70"/>
      <c r="EN4" s="70"/>
    </row>
    <row r="5" spans="1:144" x14ac:dyDescent="0.15">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29</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x14ac:dyDescent="0.15">
      <c r="A6" s="15" t="s">
        <v>96</v>
      </c>
      <c r="B6" s="20">
        <f>B7</f>
        <v>2023</v>
      </c>
      <c r="C6" s="20">
        <f t="shared" ref="C6:W6" si="3">C7</f>
        <v>74446</v>
      </c>
      <c r="D6" s="20">
        <f t="shared" si="3"/>
        <v>47</v>
      </c>
      <c r="E6" s="20">
        <f t="shared" si="3"/>
        <v>1</v>
      </c>
      <c r="F6" s="20">
        <f t="shared" si="3"/>
        <v>0</v>
      </c>
      <c r="G6" s="20">
        <f t="shared" si="3"/>
        <v>0</v>
      </c>
      <c r="H6" s="20" t="str">
        <f t="shared" si="3"/>
        <v>福島県　三島町</v>
      </c>
      <c r="I6" s="20" t="str">
        <f t="shared" si="3"/>
        <v>法非適用</v>
      </c>
      <c r="J6" s="20" t="str">
        <f t="shared" si="3"/>
        <v>水道事業</v>
      </c>
      <c r="K6" s="20" t="str">
        <f t="shared" si="3"/>
        <v>簡易水道事業</v>
      </c>
      <c r="L6" s="20" t="str">
        <f t="shared" si="3"/>
        <v>D4</v>
      </c>
      <c r="M6" s="20" t="str">
        <f t="shared" si="3"/>
        <v>非設置</v>
      </c>
      <c r="N6" s="21">
        <f t="shared" si="3"/>
        <v>78.2</v>
      </c>
      <c r="O6" s="21" t="str">
        <f t="shared" si="3"/>
        <v>該当数値なし</v>
      </c>
      <c r="P6" s="21">
        <f t="shared" si="3"/>
        <v>99.27</v>
      </c>
      <c r="Q6" s="21">
        <f t="shared" si="3"/>
        <v>3891</v>
      </c>
      <c r="R6" s="21">
        <f t="shared" si="3"/>
        <v>1380</v>
      </c>
      <c r="S6" s="21">
        <f t="shared" si="3"/>
        <v>90.81</v>
      </c>
      <c r="T6" s="21">
        <f t="shared" si="3"/>
        <v>15.2</v>
      </c>
      <c r="U6" s="21">
        <f t="shared" si="3"/>
        <v>1359</v>
      </c>
      <c r="V6" s="21">
        <f t="shared" si="3"/>
        <v>1.05</v>
      </c>
      <c r="W6" s="21">
        <f t="shared" si="3"/>
        <v>1294.29</v>
      </c>
      <c r="X6" s="22">
        <f>IF(X7="",NA(),X7)</f>
        <v>64.900000000000006</v>
      </c>
      <c r="Y6" s="22">
        <f t="shared" ref="Y6:AG6" si="4">IF(Y7="",NA(),Y7)</f>
        <v>68.599999999999994</v>
      </c>
      <c r="Z6" s="22">
        <f t="shared" si="4"/>
        <v>54.49</v>
      </c>
      <c r="AA6" s="22">
        <f t="shared" si="4"/>
        <v>59.87</v>
      </c>
      <c r="AB6" s="22">
        <f t="shared" si="4"/>
        <v>58.05</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2169.16</v>
      </c>
      <c r="BF6" s="22">
        <f t="shared" ref="BF6:BN6" si="7">IF(BF7="",NA(),BF7)</f>
        <v>2209.1799999999998</v>
      </c>
      <c r="BG6" s="22">
        <f t="shared" si="7"/>
        <v>2113.6799999999998</v>
      </c>
      <c r="BH6" s="22">
        <f t="shared" si="7"/>
        <v>2001.07</v>
      </c>
      <c r="BI6" s="22">
        <f t="shared" si="7"/>
        <v>2097.15</v>
      </c>
      <c r="BJ6" s="22">
        <f t="shared" si="7"/>
        <v>1183.92</v>
      </c>
      <c r="BK6" s="22">
        <f t="shared" si="7"/>
        <v>1128.72</v>
      </c>
      <c r="BL6" s="22">
        <f t="shared" si="7"/>
        <v>1125.25</v>
      </c>
      <c r="BM6" s="22">
        <f t="shared" si="7"/>
        <v>1157.05</v>
      </c>
      <c r="BN6" s="22">
        <f t="shared" si="7"/>
        <v>1228.8</v>
      </c>
      <c r="BO6" s="21" t="str">
        <f>IF(BO7="","",IF(BO7="-","【-】","【"&amp;SUBSTITUTE(TEXT(BO7,"#,##0.00"),"-","△")&amp;"】"))</f>
        <v>【1,045.20】</v>
      </c>
      <c r="BP6" s="22">
        <f>IF(BP7="",NA(),BP7)</f>
        <v>38.65</v>
      </c>
      <c r="BQ6" s="22">
        <f t="shared" ref="BQ6:BY6" si="8">IF(BQ7="",NA(),BQ7)</f>
        <v>34.229999999999997</v>
      </c>
      <c r="BR6" s="22">
        <f t="shared" si="8"/>
        <v>30.72</v>
      </c>
      <c r="BS6" s="22">
        <f t="shared" si="8"/>
        <v>24.22</v>
      </c>
      <c r="BT6" s="22">
        <f t="shared" si="8"/>
        <v>24.8</v>
      </c>
      <c r="BU6" s="22">
        <f t="shared" si="8"/>
        <v>42.5</v>
      </c>
      <c r="BV6" s="22">
        <f t="shared" si="8"/>
        <v>41.84</v>
      </c>
      <c r="BW6" s="22">
        <f t="shared" si="8"/>
        <v>41.44</v>
      </c>
      <c r="BX6" s="22">
        <f t="shared" si="8"/>
        <v>37.65</v>
      </c>
      <c r="BY6" s="22">
        <f t="shared" si="8"/>
        <v>37.31</v>
      </c>
      <c r="BZ6" s="21" t="str">
        <f>IF(BZ7="","",IF(BZ7="-","【-】","【"&amp;SUBSTITUTE(TEXT(BZ7,"#,##0.00"),"-","△")&amp;"】"))</f>
        <v>【49.51】</v>
      </c>
      <c r="CA6" s="22">
        <f>IF(CA7="",NA(),CA7)</f>
        <v>621.44000000000005</v>
      </c>
      <c r="CB6" s="22">
        <f t="shared" ref="CB6:CJ6" si="9">IF(CB7="",NA(),CB7)</f>
        <v>697.74</v>
      </c>
      <c r="CC6" s="22">
        <f t="shared" si="9"/>
        <v>763.12</v>
      </c>
      <c r="CD6" s="22">
        <f t="shared" si="9"/>
        <v>976.66</v>
      </c>
      <c r="CE6" s="22">
        <f t="shared" si="9"/>
        <v>889.99</v>
      </c>
      <c r="CF6" s="22">
        <f t="shared" si="9"/>
        <v>377.72</v>
      </c>
      <c r="CG6" s="22">
        <f t="shared" si="9"/>
        <v>390.47</v>
      </c>
      <c r="CH6" s="22">
        <f t="shared" si="9"/>
        <v>403.61</v>
      </c>
      <c r="CI6" s="22">
        <f t="shared" si="9"/>
        <v>442.82</v>
      </c>
      <c r="CJ6" s="22">
        <f t="shared" si="9"/>
        <v>425.76</v>
      </c>
      <c r="CK6" s="21" t="str">
        <f>IF(CK7="","",IF(CK7="-","【-】","【"&amp;SUBSTITUTE(TEXT(CK7,"#,##0.00"),"-","△")&amp;"】"))</f>
        <v>【317.14】</v>
      </c>
      <c r="CL6" s="22">
        <f>IF(CL7="",NA(),CL7)</f>
        <v>36.619999999999997</v>
      </c>
      <c r="CM6" s="22">
        <f t="shared" ref="CM6:CU6" si="10">IF(CM7="",NA(),CM7)</f>
        <v>36.72</v>
      </c>
      <c r="CN6" s="22">
        <f t="shared" si="10"/>
        <v>38.28</v>
      </c>
      <c r="CO6" s="22">
        <f t="shared" si="10"/>
        <v>41.12</v>
      </c>
      <c r="CP6" s="22">
        <f t="shared" si="10"/>
        <v>40.200000000000003</v>
      </c>
      <c r="CQ6" s="22">
        <f t="shared" si="10"/>
        <v>48.01</v>
      </c>
      <c r="CR6" s="22">
        <f t="shared" si="10"/>
        <v>49.08</v>
      </c>
      <c r="CS6" s="22">
        <f t="shared" si="10"/>
        <v>51.46</v>
      </c>
      <c r="CT6" s="22">
        <f t="shared" si="10"/>
        <v>51.84</v>
      </c>
      <c r="CU6" s="22">
        <f t="shared" si="10"/>
        <v>52.34</v>
      </c>
      <c r="CV6" s="21" t="str">
        <f>IF(CV7="","",IF(CV7="-","【-】","【"&amp;SUBSTITUTE(TEXT(CV7,"#,##0.00"),"-","△")&amp;"】"))</f>
        <v>【55.00】</v>
      </c>
      <c r="CW6" s="22">
        <f>IF(CW7="",NA(),CW7)</f>
        <v>79.540000000000006</v>
      </c>
      <c r="CX6" s="22">
        <f t="shared" ref="CX6:DF6" si="11">IF(CX7="",NA(),CX7)</f>
        <v>79.540000000000006</v>
      </c>
      <c r="CY6" s="22">
        <f t="shared" si="11"/>
        <v>76.25</v>
      </c>
      <c r="CZ6" s="22">
        <f t="shared" si="11"/>
        <v>70.989999999999995</v>
      </c>
      <c r="DA6" s="22">
        <f t="shared" si="11"/>
        <v>68.31</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15">
      <c r="A7" s="15"/>
      <c r="B7" s="24">
        <v>2023</v>
      </c>
      <c r="C7" s="24">
        <v>74446</v>
      </c>
      <c r="D7" s="24">
        <v>47</v>
      </c>
      <c r="E7" s="24">
        <v>1</v>
      </c>
      <c r="F7" s="24">
        <v>0</v>
      </c>
      <c r="G7" s="24">
        <v>0</v>
      </c>
      <c r="H7" s="24" t="s">
        <v>97</v>
      </c>
      <c r="I7" s="24" t="s">
        <v>98</v>
      </c>
      <c r="J7" s="24" t="s">
        <v>99</v>
      </c>
      <c r="K7" s="24" t="s">
        <v>100</v>
      </c>
      <c r="L7" s="24" t="s">
        <v>101</v>
      </c>
      <c r="M7" s="24" t="s">
        <v>102</v>
      </c>
      <c r="N7" s="25">
        <v>78.2</v>
      </c>
      <c r="O7" s="25" t="s">
        <v>103</v>
      </c>
      <c r="P7" s="25">
        <v>99.27</v>
      </c>
      <c r="Q7" s="25">
        <v>3891</v>
      </c>
      <c r="R7" s="25">
        <v>1380</v>
      </c>
      <c r="S7" s="25">
        <v>90.81</v>
      </c>
      <c r="T7" s="25">
        <v>15.2</v>
      </c>
      <c r="U7" s="25">
        <v>1359</v>
      </c>
      <c r="V7" s="25">
        <v>1.05</v>
      </c>
      <c r="W7" s="25">
        <v>1294.29</v>
      </c>
      <c r="X7" s="25">
        <v>64.900000000000006</v>
      </c>
      <c r="Y7" s="25">
        <v>68.599999999999994</v>
      </c>
      <c r="Z7" s="25">
        <v>54.49</v>
      </c>
      <c r="AA7" s="25">
        <v>59.87</v>
      </c>
      <c r="AB7" s="25">
        <v>58.05</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2169.16</v>
      </c>
      <c r="BF7" s="25">
        <v>2209.1799999999998</v>
      </c>
      <c r="BG7" s="25">
        <v>2113.6799999999998</v>
      </c>
      <c r="BH7" s="25">
        <v>2001.07</v>
      </c>
      <c r="BI7" s="25">
        <v>2097.15</v>
      </c>
      <c r="BJ7" s="25">
        <v>1183.92</v>
      </c>
      <c r="BK7" s="25">
        <v>1128.72</v>
      </c>
      <c r="BL7" s="25">
        <v>1125.25</v>
      </c>
      <c r="BM7" s="25">
        <v>1157.05</v>
      </c>
      <c r="BN7" s="25">
        <v>1228.8</v>
      </c>
      <c r="BO7" s="25">
        <v>1045.2</v>
      </c>
      <c r="BP7" s="25">
        <v>38.65</v>
      </c>
      <c r="BQ7" s="25">
        <v>34.229999999999997</v>
      </c>
      <c r="BR7" s="25">
        <v>30.72</v>
      </c>
      <c r="BS7" s="25">
        <v>24.22</v>
      </c>
      <c r="BT7" s="25">
        <v>24.8</v>
      </c>
      <c r="BU7" s="25">
        <v>42.5</v>
      </c>
      <c r="BV7" s="25">
        <v>41.84</v>
      </c>
      <c r="BW7" s="25">
        <v>41.44</v>
      </c>
      <c r="BX7" s="25">
        <v>37.65</v>
      </c>
      <c r="BY7" s="25">
        <v>37.31</v>
      </c>
      <c r="BZ7" s="25">
        <v>49.51</v>
      </c>
      <c r="CA7" s="25">
        <v>621.44000000000005</v>
      </c>
      <c r="CB7" s="25">
        <v>697.74</v>
      </c>
      <c r="CC7" s="25">
        <v>763.12</v>
      </c>
      <c r="CD7" s="25">
        <v>976.66</v>
      </c>
      <c r="CE7" s="25">
        <v>889.99</v>
      </c>
      <c r="CF7" s="25">
        <v>377.72</v>
      </c>
      <c r="CG7" s="25">
        <v>390.47</v>
      </c>
      <c r="CH7" s="25">
        <v>403.61</v>
      </c>
      <c r="CI7" s="25">
        <v>442.82</v>
      </c>
      <c r="CJ7" s="25">
        <v>425.76</v>
      </c>
      <c r="CK7" s="25">
        <v>317.14</v>
      </c>
      <c r="CL7" s="25">
        <v>36.619999999999997</v>
      </c>
      <c r="CM7" s="25">
        <v>36.72</v>
      </c>
      <c r="CN7" s="25">
        <v>38.28</v>
      </c>
      <c r="CO7" s="25">
        <v>41.12</v>
      </c>
      <c r="CP7" s="25">
        <v>40.200000000000003</v>
      </c>
      <c r="CQ7" s="25">
        <v>48.01</v>
      </c>
      <c r="CR7" s="25">
        <v>49.08</v>
      </c>
      <c r="CS7" s="25">
        <v>51.46</v>
      </c>
      <c r="CT7" s="25">
        <v>51.84</v>
      </c>
      <c r="CU7" s="25">
        <v>52.34</v>
      </c>
      <c r="CV7" s="25">
        <v>55</v>
      </c>
      <c r="CW7" s="25">
        <v>79.540000000000006</v>
      </c>
      <c r="CX7" s="25">
        <v>79.540000000000006</v>
      </c>
      <c r="CY7" s="25">
        <v>76.25</v>
      </c>
      <c r="CZ7" s="25">
        <v>70.989999999999995</v>
      </c>
      <c r="DA7" s="25">
        <v>68.31</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0.39</v>
      </c>
      <c r="EJ7" s="25">
        <v>0.61</v>
      </c>
      <c r="EK7" s="25">
        <v>0.4</v>
      </c>
      <c r="EL7" s="25">
        <v>0.59</v>
      </c>
      <c r="EM7" s="25">
        <v>0.5</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47</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109</v>
      </c>
    </row>
    <row r="12" spans="1:144" x14ac:dyDescent="0.15">
      <c r="B12">
        <v>1</v>
      </c>
      <c r="C12">
        <v>1</v>
      </c>
      <c r="D12">
        <v>1</v>
      </c>
      <c r="E12">
        <v>1</v>
      </c>
      <c r="F12">
        <v>1</v>
      </c>
      <c r="G12" t="s">
        <v>110</v>
      </c>
    </row>
    <row r="13" spans="1:144" x14ac:dyDescent="0.15">
      <c r="B13" t="s">
        <v>111</v>
      </c>
      <c r="C13" t="s">
        <v>111</v>
      </c>
      <c r="D13" t="s">
        <v>111</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