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fl11\共有\11_上下水道課\1101_水道管理係\経営比較分析表\R6\"/>
    </mc:Choice>
  </mc:AlternateContent>
  <workbookProtection workbookAlgorithmName="SHA-512" workbookHashValue="ymX9SUXfjHdLcvwJJwv5nmMFqwRZSC3eOs6zyCd0fjYhY0VHCv692+mTC+tF5v56QmLe/t7qJlKkMYarA/jk+A==" workbookSaltValue="n565ayLZ1qCPlhwpxIkHQA=="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<sst xmlns="http://schemas.openxmlformats.org/spreadsheetml/2006/main" count="228" uniqueCount="114">
  <si>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</si>
  <si>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</si>
  <si>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</si>
  <si>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</si>
  <si>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</si>
  <si>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</si>
  <si>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</si>
  <si>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</si>
  <si>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</si>
  <si>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</si>
  <si>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</si>
  <si>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</si>
  <si>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</si>
  <si>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</si>
  <si>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</si>
  <si>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</si>
  <si>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</si>
  <si>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</si>
  <si>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</si>
  <si>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</si>
  <si>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</si>
  <si>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</si>
  <si>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</si>
  <si>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</si>
  <si>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</si>
  <si>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</si>
  <si>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</si>
  <si>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</si>
  <si>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</si>
  <si>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</si>
  <si>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</si>
  <si>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</si>
  <si>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</si>
  <si>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</si>
  <si>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</si>
  <si>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</si>
  <si>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</si>
  <si>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</si>
  <si>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</si>
  <si>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</si>
  <si>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</si>
  <si>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</si>
  <si>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</si>
  <si>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</si>
  <si>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</si>
  <si>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</si>
  <si>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</si>
  <si>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</si>
  <si>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</si>
  <si>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</si>
  <si>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</si>
  <si>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</si>
  <si>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</si>
  <si>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</si>
  <si>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</si>
  <si>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</si>
  <si>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</si>
  <si>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</si>
  <si>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</si>
  <si>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</si>
  <si>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</si>
  <si>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</si>
  <si>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</si>
  <si>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</si>
  <si>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</si>
  <si>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</si>
  <si>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</si>
  <si>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</si>
  <si>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</si>
  <si>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</si>
  <si>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</si>
  <si>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</si>
  <si>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</si>
  <si>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</si>
  <si>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</si>
  <si>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</si>
  <si>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</si>
  <si>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</si>
  <si>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</si>
  <si>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</si>
  <si>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</si>
  <si>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</si>
  <si>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</si>
  <si>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</si>
  <si>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</si>
  <si>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</si>
  <si>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</si>
  <si>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</si>
  <si>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</si>
  <si>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</si>
  <si>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</si>
  <si>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</si>
  <si>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</si>
  <si>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</si>
  <si>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</si>
  <si>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</si>
  <si>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</si>
  <si>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</si>
  <si>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</si>
  <si>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</si>
  <si>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</si>
  <si>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</si>
  <si>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</si>
  <si>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</si>
  <si>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</si>
  <si>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</si>
  <si>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</si>
  <si>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</si>
  <si>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</si>
  <si>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</si>
  <si>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</si>
  <si>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更新投資等に充てる財源が確保されていないなかで、経常収支比率が100％に近い状況となっており、早急な経営改善により財源確保が必要。
　また、施設や管路の老朽化が進んでおり、優先順位や施設の統廃合等適切な投資規模を予測して計画的な更新事業を行っていかなければならない。
　そのためには、多額の費用が必要となるため、人口減少を踏まえた経営改善の実施や投資計画等を見直し、施設・管路等の更新が適切に行う必要がある。
</t>
    <phoneticPr fontId="4"/>
  </si>
  <si>
    <t xml:space="preserve">　経常収支比率や流動比率は100％を超え、累積欠損もないが、料金回収率が100％を下回り減少傾向にある。これは、給水に係る費用を現在の給水収益では賄えていないことを表しており、適切な料金収入を確保し、経営を改善する必要がある。
　企業債残高比率については、ここ数年新たな企業債借入を行っていないため、類似団体の平均値より低くなっているが、これは管路経年化率でもわかるように必要な更新を先送りしているためで、適切な更新のための投資をしなければならない。
　給水原価は、施設や管路の更新を先送りしているため、修繕費用等が増加し増加傾向にある。
　施設利用率については、適切な施設規模を検討していく必要がある。
</t>
    <phoneticPr fontId="4"/>
  </si>
  <si>
    <t xml:space="preserve">　有形固定資産減価償却率は、類似団体の平均よりも上回っており、法定耐用年数に近い資産が、類似団体より多くなっている。今後は適切な施設・管路等の更新が必要である。
　管路経年化率は、第３次拡張事業（昭和53年から昭和62年）で整備した資産の一部が既に法定耐用年数に達しているため、類似団体の平均を大幅に上回っており、早急な経営改善の実施や投資計画等を見直しにより、施設・管路等の更新が必要。
　管路更新率は、2.5％の場合ですべての管路更新に40年かかる。今後も経営改善の実施や投資計画等を見直し、施設・管路等の更新が必要。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</si>
</sst>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
                  <c:v>0</c:v>
                </c:pt>
                <c:pt idx="1">
                  <c:v>0.18</c:v>
                </c:pt>
                <c:pt idx="2">
                  <c:v>0.33</c:v>
                </c:pt>
                <c:pt idx="3">
                  <c:v>0.87</c:v>
                </c:pt>
                <c:pt idx="4">
                  <c:v>1</c:v>
                </c:pt>
              </c:numCache>
            </c:numRef>
          </c:val>
          <c:extLst>
            <c:ext xmlns:c16="http://schemas.microsoft.com/office/drawing/2014/chart" uri="{C3380CC4-5D6E-409C-BE32-E72D297353CC}">
              <c16:uniqueId val="{00000000-E552-45CD-9EF4-BA1A67062DA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E552-45CD-9EF4-BA1A67062DA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30.51</c:v>
                </c:pt>
                <c:pt idx="1">
                  <c:v>29.41</c:v>
                </c:pt>
                <c:pt idx="2">
                  <c:v>29.69</c:v>
                </c:pt>
                <c:pt idx="3">
                  <c:v>29.64</c:v>
                </c:pt>
                <c:pt idx="4">
                  <c:v>29.89</c:v>
                </c:pt>
              </c:numCache>
            </c:numRef>
          </c:val>
          <c:extLst>
            <c:ext xmlns:c16="http://schemas.microsoft.com/office/drawing/2014/chart" uri="{C3380CC4-5D6E-409C-BE32-E72D297353CC}">
              <c16:uniqueId val="{00000000-3B4A-4FD3-A438-0440FDAC3A1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3B4A-4FD3-A438-0440FDAC3A1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80.61</c:v>
                </c:pt>
                <c:pt idx="1">
                  <c:v>80.290000000000006</c:v>
                </c:pt>
                <c:pt idx="2">
                  <c:v>80.489999999999995</c:v>
                </c:pt>
                <c:pt idx="3">
                  <c:v>80.319999999999993</c:v>
                </c:pt>
                <c:pt idx="4">
                  <c:v>78.13</c:v>
                </c:pt>
              </c:numCache>
            </c:numRef>
          </c:val>
          <c:extLst>
            <c:ext xmlns:c16="http://schemas.microsoft.com/office/drawing/2014/chart" uri="{C3380CC4-5D6E-409C-BE32-E72D297353CC}">
              <c16:uniqueId val="{00000000-7E6F-4F33-B9C1-34513FBA15C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7E6F-4F33-B9C1-34513FBA15C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111.36</c:v>
                </c:pt>
                <c:pt idx="1">
                  <c:v>105.2</c:v>
                </c:pt>
                <c:pt idx="2">
                  <c:v>103.82</c:v>
                </c:pt>
                <c:pt idx="3">
                  <c:v>102.35</c:v>
                </c:pt>
                <c:pt idx="4">
                  <c:v>100.19</c:v>
                </c:pt>
              </c:numCache>
            </c:numRef>
          </c:val>
          <c:extLst>
            <c:ext xmlns:c16="http://schemas.microsoft.com/office/drawing/2014/chart" uri="{C3380CC4-5D6E-409C-BE32-E72D297353CC}">
              <c16:uniqueId val="{00000000-1D65-4722-A3A0-ADBBD0DF67A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1D65-4722-A3A0-ADBBD0DF67A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58.83</c:v>
                </c:pt>
                <c:pt idx="1">
                  <c:v>60.63</c:v>
                </c:pt>
                <c:pt idx="2">
                  <c:v>61.31</c:v>
                </c:pt>
                <c:pt idx="3">
                  <c:v>62.65</c:v>
                </c:pt>
                <c:pt idx="4">
                  <c:v>63.59</c:v>
                </c:pt>
              </c:numCache>
            </c:numRef>
          </c:val>
          <c:extLst>
            <c:ext xmlns:c16="http://schemas.microsoft.com/office/drawing/2014/chart" uri="{C3380CC4-5D6E-409C-BE32-E72D297353CC}">
              <c16:uniqueId val="{00000000-51D1-498B-AE0D-93F2B9B80F9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51D1-498B-AE0D-93F2B9B80F9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33.22</c:v>
                </c:pt>
                <c:pt idx="1">
                  <c:v>33.22</c:v>
                </c:pt>
                <c:pt idx="2">
                  <c:v>33.6</c:v>
                </c:pt>
                <c:pt idx="3">
                  <c:v>38.549999999999997</c:v>
                </c:pt>
                <c:pt idx="4">
                  <c:v>41.77</c:v>
                </c:pt>
              </c:numCache>
            </c:numRef>
          </c:val>
          <c:extLst>
            <c:ext xmlns:c16="http://schemas.microsoft.com/office/drawing/2014/chart" uri="{C3380CC4-5D6E-409C-BE32-E72D297353CC}">
              <c16:uniqueId val="{00000000-80B8-4633-A5DE-C2038EA31D0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80B8-4633-A5DE-C2038EA31D0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76-4E9E-A16C-43DB7251A94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5076-4E9E-A16C-43DB7251A94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751.7</c:v>
                </c:pt>
                <c:pt idx="1">
                  <c:v>1027.95</c:v>
                </c:pt>
                <c:pt idx="2">
                  <c:v>809.82</c:v>
                </c:pt>
                <c:pt idx="3">
                  <c:v>889.09</c:v>
                </c:pt>
                <c:pt idx="4">
                  <c:v>657.01</c:v>
                </c:pt>
              </c:numCache>
            </c:numRef>
          </c:val>
          <c:extLst>
            <c:ext xmlns:c16="http://schemas.microsoft.com/office/drawing/2014/chart" uri="{C3380CC4-5D6E-409C-BE32-E72D297353CC}">
              <c16:uniqueId val="{00000000-380A-4D18-B172-0883D6A13E5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380A-4D18-B172-0883D6A13E5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157.51</c:v>
                </c:pt>
                <c:pt idx="1">
                  <c:v>146.26</c:v>
                </c:pt>
                <c:pt idx="2">
                  <c:v>126.97</c:v>
                </c:pt>
                <c:pt idx="3">
                  <c:v>109.65</c:v>
                </c:pt>
                <c:pt idx="4">
                  <c:v>108.77</c:v>
                </c:pt>
              </c:numCache>
            </c:numRef>
          </c:val>
          <c:extLst>
            <c:ext xmlns:c16="http://schemas.microsoft.com/office/drawing/2014/chart" uri="{C3380CC4-5D6E-409C-BE32-E72D297353CC}">
              <c16:uniqueId val="{00000000-3432-4627-8739-DF9ECF27C2E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3432-4627-8739-DF9ECF27C2E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106.34</c:v>
                </c:pt>
                <c:pt idx="1">
                  <c:v>98.86</c:v>
                </c:pt>
                <c:pt idx="2">
                  <c:v>97.12</c:v>
                </c:pt>
                <c:pt idx="3">
                  <c:v>94.94</c:v>
                </c:pt>
                <c:pt idx="4">
                  <c:v>88.67</c:v>
                </c:pt>
              </c:numCache>
            </c:numRef>
          </c:val>
          <c:extLst>
            <c:ext xmlns:c16="http://schemas.microsoft.com/office/drawing/2014/chart" uri="{C3380CC4-5D6E-409C-BE32-E72D297353CC}">
              <c16:uniqueId val="{00000000-1BAC-46BA-862C-FFDB21D1A9E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1BAC-46BA-862C-FFDB21D1A9E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157.34</c:v>
                </c:pt>
                <c:pt idx="1">
                  <c:v>170.25</c:v>
                </c:pt>
                <c:pt idx="2">
                  <c:v>173.56</c:v>
                </c:pt>
                <c:pt idx="3">
                  <c:v>177.6</c:v>
                </c:pt>
                <c:pt idx="4">
                  <c:v>190.18</c:v>
                </c:pt>
              </c:numCache>
            </c:numRef>
          </c:val>
          <c:extLst>
            <c:ext xmlns:c16="http://schemas.microsoft.com/office/drawing/2014/chart" uri="{C3380CC4-5D6E-409C-BE32-E72D297353CC}">
              <c16:uniqueId val="{00000000-EBC1-43A9-99E0-3F4B786F93E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EBC1-43A9-99E0-3F4B786F93E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R25" zoomScale="70" zoomScaleNormal="7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福島県　猪苗代町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12836</v>
      </c>
      <c r="AM8" s="65"/>
      <c r="AN8" s="65"/>
      <c r="AO8" s="65"/>
      <c r="AP8" s="65"/>
      <c r="AQ8" s="65"/>
      <c r="AR8" s="65"/>
      <c r="AS8" s="65"/>
      <c r="AT8" s="36">
        <f>データ!$S$6</f>
        <v>394.85</v>
      </c>
      <c r="AU8" s="37"/>
      <c r="AV8" s="37"/>
      <c r="AW8" s="37"/>
      <c r="AX8" s="37"/>
      <c r="AY8" s="37"/>
      <c r="AZ8" s="37"/>
      <c r="BA8" s="37"/>
      <c r="BB8" s="54">
        <f>データ!$T$6</f>
        <v>32.51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89.76</v>
      </c>
      <c r="J10" s="37"/>
      <c r="K10" s="37"/>
      <c r="L10" s="37"/>
      <c r="M10" s="37"/>
      <c r="N10" s="37"/>
      <c r="O10" s="64"/>
      <c r="P10" s="54">
        <f>データ!$P$6</f>
        <v>94.91</v>
      </c>
      <c r="Q10" s="54"/>
      <c r="R10" s="54"/>
      <c r="S10" s="54"/>
      <c r="T10" s="54"/>
      <c r="U10" s="54"/>
      <c r="V10" s="54"/>
      <c r="W10" s="65">
        <f>データ!$Q$6</f>
        <v>3080</v>
      </c>
      <c r="X10" s="65"/>
      <c r="Y10" s="65"/>
      <c r="Z10" s="65"/>
      <c r="AA10" s="65"/>
      <c r="AB10" s="65"/>
      <c r="AC10" s="65"/>
      <c r="AD10" s="2"/>
      <c r="AE10" s="2"/>
      <c r="AF10" s="2"/>
      <c r="AG10" s="2"/>
      <c r="AH10" s="2"/>
      <c r="AI10" s="2"/>
      <c r="AJ10" s="2"/>
      <c r="AK10" s="2"/>
      <c r="AL10" s="65">
        <f>データ!$U$6</f>
        <v>12028</v>
      </c>
      <c r="AM10" s="65"/>
      <c r="AN10" s="65"/>
      <c r="AO10" s="65"/>
      <c r="AP10" s="65"/>
      <c r="AQ10" s="65"/>
      <c r="AR10" s="65"/>
      <c r="AS10" s="65"/>
      <c r="AT10" s="36">
        <f>データ!$V$6</f>
        <v>178.53</v>
      </c>
      <c r="AU10" s="37"/>
      <c r="AV10" s="37"/>
      <c r="AW10" s="37"/>
      <c r="AX10" s="37"/>
      <c r="AY10" s="37"/>
      <c r="AZ10" s="37"/>
      <c r="BA10" s="37"/>
      <c r="BB10" s="54">
        <f>データ!$W$6</f>
        <v>67.37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FVBn5IpfYqqbk0L4LUZfDEWIO8mUtrtLaO6/KSWpKdTKTS+JZCVMISNuAwBhvsfEtW+MMsy8FIkgTtwdx8SLZg==" saltValue="udAMJKzCWIqFM+PmnyDXG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74080</v>
      </c>
      <c r="D6" s="20">
        <f t="shared" si="3"/>
        <v>46</v>
      </c>
      <c r="E6" s="20">
        <f t="shared" si="3"/>
        <v>1</v>
      </c>
      <c r="F6" s="20">
        <f t="shared" si="3"/>
        <v>0</v>
      </c>
      <c r="G6" s="20">
        <f t="shared" si="3"/>
        <v>1</v>
      </c>
      <c r="H6" s="20" t="str">
        <f t="shared" si="3"/>
        <v>福島県　猪苗代町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89.76</v>
      </c>
      <c r="P6" s="21">
        <f t="shared" si="3"/>
        <v>94.91</v>
      </c>
      <c r="Q6" s="21">
        <f t="shared" si="3"/>
        <v>3080</v>
      </c>
      <c r="R6" s="21">
        <f t="shared" si="3"/>
        <v>12836</v>
      </c>
      <c r="S6" s="21">
        <f t="shared" si="3"/>
        <v>394.85</v>
      </c>
      <c r="T6" s="21">
        <f t="shared" si="3"/>
        <v>32.51</v>
      </c>
      <c r="U6" s="21">
        <f t="shared" si="3"/>
        <v>12028</v>
      </c>
      <c r="V6" s="21">
        <f t="shared" si="3"/>
        <v>178.53</v>
      </c>
      <c r="W6" s="21">
        <f t="shared" si="3"/>
        <v>67.37</v>
      </c>
      <c r="X6" s="22">
        <f>IF(X7="",NA(),X7)</f>
        <v>111.36</v>
      </c>
      <c r="Y6" s="22">
        <f t="shared" ref="Y6:AG6" si="4">IF(Y7="",NA(),Y7)</f>
        <v>105.2</v>
      </c>
      <c r="Z6" s="22">
        <f t="shared" si="4"/>
        <v>103.82</v>
      </c>
      <c r="AA6" s="22">
        <f t="shared" si="4"/>
        <v>102.35</v>
      </c>
      <c r="AB6" s="22">
        <f t="shared" si="4"/>
        <v>100.19</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751.7</v>
      </c>
      <c r="AU6" s="22">
        <f t="shared" ref="AU6:BC6" si="6">IF(AU7="",NA(),AU7)</f>
        <v>1027.95</v>
      </c>
      <c r="AV6" s="22">
        <f t="shared" si="6"/>
        <v>809.82</v>
      </c>
      <c r="AW6" s="22">
        <f t="shared" si="6"/>
        <v>889.09</v>
      </c>
      <c r="AX6" s="22">
        <f t="shared" si="6"/>
        <v>657.01</v>
      </c>
      <c r="AY6" s="22">
        <f t="shared" si="6"/>
        <v>362.93</v>
      </c>
      <c r="AZ6" s="22">
        <f t="shared" si="6"/>
        <v>371.81</v>
      </c>
      <c r="BA6" s="22">
        <f t="shared" si="6"/>
        <v>384.23</v>
      </c>
      <c r="BB6" s="22">
        <f t="shared" si="6"/>
        <v>364.3</v>
      </c>
      <c r="BC6" s="22">
        <f t="shared" si="6"/>
        <v>378.87</v>
      </c>
      <c r="BD6" s="21" t="str">
        <f>IF(BD7="","",IF(BD7="-","【-】","【"&amp;SUBSTITUTE(TEXT(BD7,"#,##0.00"),"-","△")&amp;"】"))</f>
        <v>【243.36】</v>
      </c>
      <c r="BE6" s="22">
        <f>IF(BE7="",NA(),BE7)</f>
        <v>157.51</v>
      </c>
      <c r="BF6" s="22">
        <f t="shared" ref="BF6:BN6" si="7">IF(BF7="",NA(),BF7)</f>
        <v>146.26</v>
      </c>
      <c r="BG6" s="22">
        <f t="shared" si="7"/>
        <v>126.97</v>
      </c>
      <c r="BH6" s="22">
        <f t="shared" si="7"/>
        <v>109.65</v>
      </c>
      <c r="BI6" s="22">
        <f t="shared" si="7"/>
        <v>108.77</v>
      </c>
      <c r="BJ6" s="22">
        <f t="shared" si="7"/>
        <v>439.05</v>
      </c>
      <c r="BK6" s="22">
        <f t="shared" si="7"/>
        <v>465.85</v>
      </c>
      <c r="BL6" s="22">
        <f t="shared" si="7"/>
        <v>439.43</v>
      </c>
      <c r="BM6" s="22">
        <f t="shared" si="7"/>
        <v>438.41</v>
      </c>
      <c r="BN6" s="22">
        <f t="shared" si="7"/>
        <v>430.23</v>
      </c>
      <c r="BO6" s="21" t="str">
        <f>IF(BO7="","",IF(BO7="-","【-】","【"&amp;SUBSTITUTE(TEXT(BO7,"#,##0.00"),"-","△")&amp;"】"))</f>
        <v>【265.93】</v>
      </c>
      <c r="BP6" s="22">
        <f>IF(BP7="",NA(),BP7)</f>
        <v>106.34</v>
      </c>
      <c r="BQ6" s="22">
        <f t="shared" ref="BQ6:BY6" si="8">IF(BQ7="",NA(),BQ7)</f>
        <v>98.86</v>
      </c>
      <c r="BR6" s="22">
        <f t="shared" si="8"/>
        <v>97.12</v>
      </c>
      <c r="BS6" s="22">
        <f t="shared" si="8"/>
        <v>94.94</v>
      </c>
      <c r="BT6" s="22">
        <f t="shared" si="8"/>
        <v>88.67</v>
      </c>
      <c r="BU6" s="22">
        <f t="shared" si="8"/>
        <v>95.26</v>
      </c>
      <c r="BV6" s="22">
        <f t="shared" si="8"/>
        <v>92.39</v>
      </c>
      <c r="BW6" s="22">
        <f t="shared" si="8"/>
        <v>94.41</v>
      </c>
      <c r="BX6" s="22">
        <f t="shared" si="8"/>
        <v>90.96</v>
      </c>
      <c r="BY6" s="22">
        <f t="shared" si="8"/>
        <v>90.66</v>
      </c>
      <c r="BZ6" s="21" t="str">
        <f>IF(BZ7="","",IF(BZ7="-","【-】","【"&amp;SUBSTITUTE(TEXT(BZ7,"#,##0.00"),"-","△")&amp;"】"))</f>
        <v>【97.82】</v>
      </c>
      <c r="CA6" s="22">
        <f>IF(CA7="",NA(),CA7)</f>
        <v>157.34</v>
      </c>
      <c r="CB6" s="22">
        <f t="shared" ref="CB6:CJ6" si="9">IF(CB7="",NA(),CB7)</f>
        <v>170.25</v>
      </c>
      <c r="CC6" s="22">
        <f t="shared" si="9"/>
        <v>173.56</v>
      </c>
      <c r="CD6" s="22">
        <f t="shared" si="9"/>
        <v>177.6</v>
      </c>
      <c r="CE6" s="22">
        <f t="shared" si="9"/>
        <v>190.18</v>
      </c>
      <c r="CF6" s="22">
        <f t="shared" si="9"/>
        <v>192.82</v>
      </c>
      <c r="CG6" s="22">
        <f t="shared" si="9"/>
        <v>192.98</v>
      </c>
      <c r="CH6" s="22">
        <f t="shared" si="9"/>
        <v>192.13</v>
      </c>
      <c r="CI6" s="22">
        <f t="shared" si="9"/>
        <v>197.04</v>
      </c>
      <c r="CJ6" s="22">
        <f t="shared" si="9"/>
        <v>199.33</v>
      </c>
      <c r="CK6" s="21" t="str">
        <f>IF(CK7="","",IF(CK7="-","【-】","【"&amp;SUBSTITUTE(TEXT(CK7,"#,##0.00"),"-","△")&amp;"】"))</f>
        <v>【177.56】</v>
      </c>
      <c r="CL6" s="22">
        <f>IF(CL7="",NA(),CL7)</f>
        <v>30.51</v>
      </c>
      <c r="CM6" s="22">
        <f t="shared" ref="CM6:CU6" si="10">IF(CM7="",NA(),CM7)</f>
        <v>29.41</v>
      </c>
      <c r="CN6" s="22">
        <f t="shared" si="10"/>
        <v>29.69</v>
      </c>
      <c r="CO6" s="22">
        <f t="shared" si="10"/>
        <v>29.64</v>
      </c>
      <c r="CP6" s="22">
        <f t="shared" si="10"/>
        <v>29.89</v>
      </c>
      <c r="CQ6" s="22">
        <f t="shared" si="10"/>
        <v>54.05</v>
      </c>
      <c r="CR6" s="22">
        <f t="shared" si="10"/>
        <v>54.43</v>
      </c>
      <c r="CS6" s="22">
        <f t="shared" si="10"/>
        <v>53.87</v>
      </c>
      <c r="CT6" s="22">
        <f t="shared" si="10"/>
        <v>54.49</v>
      </c>
      <c r="CU6" s="22">
        <f t="shared" si="10"/>
        <v>54.8</v>
      </c>
      <c r="CV6" s="21" t="str">
        <f>IF(CV7="","",IF(CV7="-","【-】","【"&amp;SUBSTITUTE(TEXT(CV7,"#,##0.00"),"-","△")&amp;"】"))</f>
        <v>【59.81】</v>
      </c>
      <c r="CW6" s="22">
        <f>IF(CW7="",NA(),CW7)</f>
        <v>80.61</v>
      </c>
      <c r="CX6" s="22">
        <f t="shared" ref="CX6:DF6" si="11">IF(CX7="",NA(),CX7)</f>
        <v>80.290000000000006</v>
      </c>
      <c r="CY6" s="22">
        <f t="shared" si="11"/>
        <v>80.489999999999995</v>
      </c>
      <c r="CZ6" s="22">
        <f t="shared" si="11"/>
        <v>80.319999999999993</v>
      </c>
      <c r="DA6" s="22">
        <f t="shared" si="11"/>
        <v>78.13</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58.83</v>
      </c>
      <c r="DI6" s="22">
        <f t="shared" ref="DI6:DQ6" si="12">IF(DI7="",NA(),DI7)</f>
        <v>60.63</v>
      </c>
      <c r="DJ6" s="22">
        <f t="shared" si="12"/>
        <v>61.31</v>
      </c>
      <c r="DK6" s="22">
        <f t="shared" si="12"/>
        <v>62.65</v>
      </c>
      <c r="DL6" s="22">
        <f t="shared" si="12"/>
        <v>63.59</v>
      </c>
      <c r="DM6" s="22">
        <f t="shared" si="12"/>
        <v>49.12</v>
      </c>
      <c r="DN6" s="22">
        <f t="shared" si="12"/>
        <v>49.39</v>
      </c>
      <c r="DO6" s="22">
        <f t="shared" si="12"/>
        <v>50.75</v>
      </c>
      <c r="DP6" s="22">
        <f t="shared" si="12"/>
        <v>51.72</v>
      </c>
      <c r="DQ6" s="22">
        <f t="shared" si="12"/>
        <v>52.27</v>
      </c>
      <c r="DR6" s="21" t="str">
        <f>IF(DR7="","",IF(DR7="-","【-】","【"&amp;SUBSTITUTE(TEXT(DR7,"#,##0.00"),"-","△")&amp;"】"))</f>
        <v>【52.02】</v>
      </c>
      <c r="DS6" s="22">
        <f>IF(DS7="",NA(),DS7)</f>
        <v>33.22</v>
      </c>
      <c r="DT6" s="22">
        <f t="shared" ref="DT6:EB6" si="13">IF(DT7="",NA(),DT7)</f>
        <v>33.22</v>
      </c>
      <c r="DU6" s="22">
        <f t="shared" si="13"/>
        <v>33.6</v>
      </c>
      <c r="DV6" s="22">
        <f t="shared" si="13"/>
        <v>38.549999999999997</v>
      </c>
      <c r="DW6" s="22">
        <f t="shared" si="13"/>
        <v>41.77</v>
      </c>
      <c r="DX6" s="22">
        <f t="shared" si="13"/>
        <v>16.760000000000002</v>
      </c>
      <c r="DY6" s="22">
        <f t="shared" si="13"/>
        <v>18.57</v>
      </c>
      <c r="DZ6" s="22">
        <f t="shared" si="13"/>
        <v>21.14</v>
      </c>
      <c r="EA6" s="22">
        <f t="shared" si="13"/>
        <v>22.12</v>
      </c>
      <c r="EB6" s="22">
        <f t="shared" si="13"/>
        <v>25.67</v>
      </c>
      <c r="EC6" s="21" t="str">
        <f>IF(EC7="","",IF(EC7="-","【-】","【"&amp;SUBSTITUTE(TEXT(EC7,"#,##0.00"),"-","△")&amp;"】"))</f>
        <v>【25.37】</v>
      </c>
      <c r="ED6" s="21">
        <f>IF(ED7="",NA(),ED7)</f>
        <v>0</v>
      </c>
      <c r="EE6" s="22">
        <f t="shared" ref="EE6:EM6" si="14">IF(EE7="",NA(),EE7)</f>
        <v>0.18</v>
      </c>
      <c r="EF6" s="22">
        <f t="shared" si="14"/>
        <v>0.33</v>
      </c>
      <c r="EG6" s="22">
        <f t="shared" si="14"/>
        <v>0.87</v>
      </c>
      <c r="EH6" s="22">
        <f t="shared" si="14"/>
        <v>1</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15">
      <c r="A7" s="15"/>
      <c r="B7" s="24">
        <v>2023</v>
      </c>
      <c r="C7" s="24">
        <v>74080</v>
      </c>
      <c r="D7" s="24">
        <v>46</v>
      </c>
      <c r="E7" s="24">
        <v>1</v>
      </c>
      <c r="F7" s="24">
        <v>0</v>
      </c>
      <c r="G7" s="24">
        <v>1</v>
      </c>
      <c r="H7" s="24" t="s">
        <v>93</v>
      </c>
      <c r="I7" s="24" t="s">
        <v>94</v>
      </c>
      <c r="J7" s="24" t="s">
        <v>95</v>
      </c>
      <c r="K7" s="24" t="s">
        <v>96</v>
      </c>
      <c r="L7" s="24" t="s">
        <v>97</v>
      </c>
      <c r="M7" s="24" t="s">
        <v>98</v>
      </c>
      <c r="N7" s="25" t="s">
        <v>99</v>
      </c>
      <c r="O7" s="25">
        <v>89.76</v>
      </c>
      <c r="P7" s="25">
        <v>94.91</v>
      </c>
      <c r="Q7" s="25">
        <v>3080</v>
      </c>
      <c r="R7" s="25">
        <v>12836</v>
      </c>
      <c r="S7" s="25">
        <v>394.85</v>
      </c>
      <c r="T7" s="25">
        <v>32.51</v>
      </c>
      <c r="U7" s="25">
        <v>12028</v>
      </c>
      <c r="V7" s="25">
        <v>178.53</v>
      </c>
      <c r="W7" s="25">
        <v>67.37</v>
      </c>
      <c r="X7" s="25">
        <v>111.36</v>
      </c>
      <c r="Y7" s="25">
        <v>105.2</v>
      </c>
      <c r="Z7" s="25">
        <v>103.82</v>
      </c>
      <c r="AA7" s="25">
        <v>102.35</v>
      </c>
      <c r="AB7" s="25">
        <v>100.19</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751.7</v>
      </c>
      <c r="AU7" s="25">
        <v>1027.95</v>
      </c>
      <c r="AV7" s="25">
        <v>809.82</v>
      </c>
      <c r="AW7" s="25">
        <v>889.09</v>
      </c>
      <c r="AX7" s="25">
        <v>657.01</v>
      </c>
      <c r="AY7" s="25">
        <v>362.93</v>
      </c>
      <c r="AZ7" s="25">
        <v>371.81</v>
      </c>
      <c r="BA7" s="25">
        <v>384.23</v>
      </c>
      <c r="BB7" s="25">
        <v>364.3</v>
      </c>
      <c r="BC7" s="25">
        <v>378.87</v>
      </c>
      <c r="BD7" s="25">
        <v>243.36</v>
      </c>
      <c r="BE7" s="25">
        <v>157.51</v>
      </c>
      <c r="BF7" s="25">
        <v>146.26</v>
      </c>
      <c r="BG7" s="25">
        <v>126.97</v>
      </c>
      <c r="BH7" s="25">
        <v>109.65</v>
      </c>
      <c r="BI7" s="25">
        <v>108.77</v>
      </c>
      <c r="BJ7" s="25">
        <v>439.05</v>
      </c>
      <c r="BK7" s="25">
        <v>465.85</v>
      </c>
      <c r="BL7" s="25">
        <v>439.43</v>
      </c>
      <c r="BM7" s="25">
        <v>438.41</v>
      </c>
      <c r="BN7" s="25">
        <v>430.23</v>
      </c>
      <c r="BO7" s="25">
        <v>265.93</v>
      </c>
      <c r="BP7" s="25">
        <v>106.34</v>
      </c>
      <c r="BQ7" s="25">
        <v>98.86</v>
      </c>
      <c r="BR7" s="25">
        <v>97.12</v>
      </c>
      <c r="BS7" s="25">
        <v>94.94</v>
      </c>
      <c r="BT7" s="25">
        <v>88.67</v>
      </c>
      <c r="BU7" s="25">
        <v>95.26</v>
      </c>
      <c r="BV7" s="25">
        <v>92.39</v>
      </c>
      <c r="BW7" s="25">
        <v>94.41</v>
      </c>
      <c r="BX7" s="25">
        <v>90.96</v>
      </c>
      <c r="BY7" s="25">
        <v>90.66</v>
      </c>
      <c r="BZ7" s="25">
        <v>97.82</v>
      </c>
      <c r="CA7" s="25">
        <v>157.34</v>
      </c>
      <c r="CB7" s="25">
        <v>170.25</v>
      </c>
      <c r="CC7" s="25">
        <v>173.56</v>
      </c>
      <c r="CD7" s="25">
        <v>177.6</v>
      </c>
      <c r="CE7" s="25">
        <v>190.18</v>
      </c>
      <c r="CF7" s="25">
        <v>192.82</v>
      </c>
      <c r="CG7" s="25">
        <v>192.98</v>
      </c>
      <c r="CH7" s="25">
        <v>192.13</v>
      </c>
      <c r="CI7" s="25">
        <v>197.04</v>
      </c>
      <c r="CJ7" s="25">
        <v>199.33</v>
      </c>
      <c r="CK7" s="25">
        <v>177.56</v>
      </c>
      <c r="CL7" s="25">
        <v>30.51</v>
      </c>
      <c r="CM7" s="25">
        <v>29.41</v>
      </c>
      <c r="CN7" s="25">
        <v>29.69</v>
      </c>
      <c r="CO7" s="25">
        <v>29.64</v>
      </c>
      <c r="CP7" s="25">
        <v>29.89</v>
      </c>
      <c r="CQ7" s="25">
        <v>54.05</v>
      </c>
      <c r="CR7" s="25">
        <v>54.43</v>
      </c>
      <c r="CS7" s="25">
        <v>53.87</v>
      </c>
      <c r="CT7" s="25">
        <v>54.49</v>
      </c>
      <c r="CU7" s="25">
        <v>54.8</v>
      </c>
      <c r="CV7" s="25">
        <v>59.81</v>
      </c>
      <c r="CW7" s="25">
        <v>80.61</v>
      </c>
      <c r="CX7" s="25">
        <v>80.290000000000006</v>
      </c>
      <c r="CY7" s="25">
        <v>80.489999999999995</v>
      </c>
      <c r="CZ7" s="25">
        <v>80.319999999999993</v>
      </c>
      <c r="DA7" s="25">
        <v>78.13</v>
      </c>
      <c r="DB7" s="25">
        <v>80.510000000000005</v>
      </c>
      <c r="DC7" s="25">
        <v>79.44</v>
      </c>
      <c r="DD7" s="25">
        <v>79.489999999999995</v>
      </c>
      <c r="DE7" s="25">
        <v>78.8</v>
      </c>
      <c r="DF7" s="25">
        <v>77.98</v>
      </c>
      <c r="DG7" s="25">
        <v>89.42</v>
      </c>
      <c r="DH7" s="25">
        <v>58.83</v>
      </c>
      <c r="DI7" s="25">
        <v>60.63</v>
      </c>
      <c r="DJ7" s="25">
        <v>61.31</v>
      </c>
      <c r="DK7" s="25">
        <v>62.65</v>
      </c>
      <c r="DL7" s="25">
        <v>63.59</v>
      </c>
      <c r="DM7" s="25">
        <v>49.12</v>
      </c>
      <c r="DN7" s="25">
        <v>49.39</v>
      </c>
      <c r="DO7" s="25">
        <v>50.75</v>
      </c>
      <c r="DP7" s="25">
        <v>51.72</v>
      </c>
      <c r="DQ7" s="25">
        <v>52.27</v>
      </c>
      <c r="DR7" s="25">
        <v>52.02</v>
      </c>
      <c r="DS7" s="25">
        <v>33.22</v>
      </c>
      <c r="DT7" s="25">
        <v>33.22</v>
      </c>
      <c r="DU7" s="25">
        <v>33.6</v>
      </c>
      <c r="DV7" s="25">
        <v>38.549999999999997</v>
      </c>
      <c r="DW7" s="25">
        <v>41.77</v>
      </c>
      <c r="DX7" s="25">
        <v>16.760000000000002</v>
      </c>
      <c r="DY7" s="25">
        <v>18.57</v>
      </c>
      <c r="DZ7" s="25">
        <v>21.14</v>
      </c>
      <c r="EA7" s="25">
        <v>22.12</v>
      </c>
      <c r="EB7" s="25">
        <v>25.67</v>
      </c>
      <c r="EC7" s="25">
        <v>25.37</v>
      </c>
      <c r="ED7" s="25">
        <v>0</v>
      </c>
      <c r="EE7" s="25">
        <v>0.18</v>
      </c>
      <c r="EF7" s="25">
        <v>0.33</v>
      </c>
      <c r="EG7" s="25">
        <v>0.87</v>
      </c>
      <c r="EH7" s="25">
        <v>1</v>
      </c>
      <c r="EI7" s="25">
        <v>0.42</v>
      </c>
      <c r="EJ7" s="25">
        <v>0.44</v>
      </c>
      <c r="EK7" s="25">
        <v>0.5</v>
      </c>
      <c r="EL7" s="25">
        <v>0.4</v>
      </c>
      <c r="EM7" s="25">
        <v>0.4</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2025-02-03T08:29:21Z</cp:lastPrinted>
  <dcterms:created xsi:type="dcterms:W3CDTF">2025-01-24T06:45:27Z</dcterms:created>
  <dcterms:modified xsi:type="dcterms:W3CDTF">2025-02-03T08:29:37Z</dcterms:modified>
  <cp:category/>
</cp:coreProperties>
</file>