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vill.kitashiobara.local\Public_2019\Redirect\00252\Desktop\2025年01月24日【済み】公営企業に係る経営比較分析表（令和5年度決算）の分析等について\01_回答\R6\分析表（修正版）\【経営比較分析表】2023_074021_47_010\"/>
    </mc:Choice>
  </mc:AlternateContent>
  <xr:revisionPtr revIDLastSave="0" documentId="13_ncr:1_{0B501E98-A648-4F43-B8D4-4B8C8FEAA5FE}" xr6:coauthVersionLast="47" xr6:coauthVersionMax="47" xr10:uidLastSave="{00000000-0000-0000-0000-000000000000}"/>
  <workbookProtection workbookAlgorithmName="SHA-512" workbookHashValue="+wYc3DWjAhlZ7zHbvaAm71+9mPRjIOwELtXnJQy2EzfbQxpDOYCL5GLr1qA7jtl78526v0On5JtGlbBq9+I8ug==" workbookSaltValue="VM3DawCXNf8JiPzJCblAZg==" workbookSpinCount="100000" lockStructure="1"/>
  <bookViews>
    <workbookView xWindow="660" yWindow="48" windowWidth="14700" windowHeight="12168" xr2:uid="{00000000-000D-0000-FFFF-FFFF00000000}"/>
  </bookViews>
  <sheets>
    <sheet name="法非適用_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O85" i="4" s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J85" i="4" s="1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E85" i="4" s="1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BB8" i="4" s="1"/>
  <c r="S6" i="5"/>
  <c r="R6" i="5"/>
  <c r="AL8" i="4" s="1"/>
  <c r="Q6" i="5"/>
  <c r="W10" i="4" s="1"/>
  <c r="P6" i="5"/>
  <c r="P10" i="4" s="1"/>
  <c r="O6" i="5"/>
  <c r="N6" i="5"/>
  <c r="M6" i="5"/>
  <c r="L6" i="5"/>
  <c r="W8" i="4" s="1"/>
  <c r="K6" i="5"/>
  <c r="J6" i="5"/>
  <c r="I6" i="5"/>
  <c r="H6" i="5"/>
  <c r="B6" i="4" s="1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5" i="4"/>
  <c r="K85" i="4"/>
  <c r="I85" i="4"/>
  <c r="H85" i="4"/>
  <c r="AT10" i="4"/>
  <c r="AL10" i="4"/>
  <c r="I10" i="4"/>
  <c r="B10" i="4"/>
  <c r="AT8" i="4"/>
  <c r="AD8" i="4"/>
  <c r="P8" i="4"/>
  <c r="I8" i="4"/>
  <c r="B8" i="4"/>
</calcChain>
</file>

<file path=xl/sharedStrings.xml><?xml version="1.0" encoding="utf-8"?>
<sst xmlns="http://schemas.openxmlformats.org/spreadsheetml/2006/main" count="233" uniqueCount="116">
  <si>
    <t>経営比較分析表（令和5年度決算）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</si>
  <si>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</si>
  <si>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</si>
  <si>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</si>
  <si>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</si>
  <si>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2">
      <t>カンリ</t>
    </rPh>
    <rPh sb="2" eb="3">
      <t>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</si>
  <si>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</si>
  <si>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</si>
  <si>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</si>
  <si>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</si>
  <si>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</si>
  <si>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</si>
  <si>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</si>
  <si>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</si>
  <si>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</si>
  <si>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</si>
  <si>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</si>
  <si>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</si>
  <si>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</si>
  <si>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</si>
  <si>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</si>
  <si>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</si>
  <si>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令和5年度全国平均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</si>
  <si>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</si>
  <si>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</si>
  <si>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</si>
  <si>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</si>
  <si>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</si>
  <si>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</si>
  <si>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</si>
  <si>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</si>
  <si>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</si>
  <si>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</si>
  <si>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</si>
  <si>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</si>
  <si>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</si>
  <si>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</si>
  <si>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</si>
  <si>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</si>
  <si>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</si>
  <si>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</si>
  <si>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</si>
  <si>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水道事業(法非適用)</t>
    <rPh sb="0" eb="2">
      <t>スイドウ</t>
    </rPh>
    <rPh sb="2" eb="4">
      <t>ジギョウ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</si>
  <si>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</si>
  <si>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</si>
  <si>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</si>
  <si>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</si>
  <si>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</si>
  <si>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</si>
  <si>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</si>
  <si>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</si>
  <si>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</si>
  <si>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</si>
  <si>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</si>
  <si>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</si>
  <si>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</si>
  <si>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</si>
  <si>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</si>
  <si>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</si>
  <si>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</si>
  <si>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</si>
  <si>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</si>
  <si>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</si>
  <si>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</si>
  <si>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</si>
  <si>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</si>
  <si>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</si>
  <si>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</si>
  <si>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</si>
  <si>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</si>
  <si>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</si>
  <si>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管理者の情報</t>
    <rPh sb="0" eb="3">
      <t>カンリシャ</t>
    </rPh>
    <rPh sb="4" eb="6">
      <t>ジョウホウ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</si>
  <si>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</si>
  <si>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</si>
  <si>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</si>
  <si>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</si>
  <si>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</si>
  <si>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</si>
  <si>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</si>
  <si>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</si>
  <si>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</si>
  <si>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</si>
  <si>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</si>
  <si>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</si>
  <si>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</si>
  <si>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</si>
  <si>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</si>
  <si>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</si>
  <si>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</si>
  <si>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</si>
  <si>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</si>
  <si>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</si>
  <si>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</si>
  <si>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</si>
  <si>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北塩原村</t>
  </si>
  <si>
    <t>法非適用</t>
  </si>
  <si>
    <t>水道事業</t>
  </si>
  <si>
    <t>簡易水道事業</t>
  </si>
  <si>
    <t>D3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</si>
  <si>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</si>
  <si>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</si>
  <si>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</si>
  <si>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</si>
  <si>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</si>
  <si>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</si>
  <si>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</si>
  <si>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</si>
  <si>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</si>
  <si>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</si>
  <si>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</si>
  <si>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</si>
  <si>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</si>
  <si>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</si>
  <si>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令和５年度は、料金改定を行ったため、収益的収支比率及び料金回収率が大幅に増加しているが、依然として支出に対して料金収入だけで賄うことができないため、一般会計繰入金に頼っている状況。</t>
    <phoneticPr fontId="4"/>
  </si>
  <si>
    <t>使用開始から20年以上が経過しており老朽化が進行しているため、優先順位をつけながら更新、修繕を行う必要があると考える。</t>
    <phoneticPr fontId="4"/>
  </si>
  <si>
    <t>当該事業は、料金収入だけで施設の維持管理ができず、一般会計繰入金に頼っている状況にある。
今後も、物価高騰による原材料費の高騰が見込まれるため、事業の見直し（施設の更新等）や、料金改定を随時検討する必要がある。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</si>
</sst>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&quot;#,##0"/>
    <numFmt numFmtId="177" formatCode="#,##0.00;&quot;△&quot;#,##0.00"/>
    <numFmt numFmtId="178" formatCode="#,##0.00;&quot;△&quot;#,##0.00;&quot;-&quot;"/>
    <numFmt numFmtId="179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5" borderId="2" xfId="0" applyFill="1" applyBorder="1">
      <alignment vertical="center"/>
    </xf>
    <xf numFmtId="179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76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3"/>
          <c:y val="0.158069456690285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0.21</c:v>
                </c:pt>
                <c:pt idx="1">
                  <c:v>0.05</c:v>
                </c:pt>
                <c:pt idx="2">
                  <c:v>0.25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B9-4838-A58B-379BD63B7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3072"/>
        <c:axId val="2140849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0.71</c:v>
                </c:pt>
                <c:pt idx="1">
                  <c:v>0.72</c:v>
                </c:pt>
                <c:pt idx="2">
                  <c:v>0.71</c:v>
                </c:pt>
                <c:pt idx="3">
                  <c:v>0.55000000000000004</c:v>
                </c:pt>
                <c:pt idx="4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B9-4838-A58B-379BD63B7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3072"/>
        <c:axId val="214084992"/>
      </c:lineChart>
      <c:dateAx>
        <c:axId val="2140830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992"/>
        <c:crosses val="autoZero"/>
        <c:auto val="1"/>
        <c:lblOffset val="100"/>
        <c:baseTimeUnit val="years"/>
      </c:dateAx>
      <c:valAx>
        <c:axId val="2140849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30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66" l="0.70000000000000062" r="0.70000000000000062" t="0.750000000000013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52.71</c:v>
                </c:pt>
                <c:pt idx="1">
                  <c:v>47.76</c:v>
                </c:pt>
                <c:pt idx="2">
                  <c:v>38.85</c:v>
                </c:pt>
                <c:pt idx="3">
                  <c:v>40.44</c:v>
                </c:pt>
                <c:pt idx="4">
                  <c:v>39.19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A6-46D2-B6C2-7BC3B4E56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21824"/>
        <c:axId val="202232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56.04</c:v>
                </c:pt>
                <c:pt idx="1">
                  <c:v>58.52</c:v>
                </c:pt>
                <c:pt idx="2">
                  <c:v>58.88</c:v>
                </c:pt>
                <c:pt idx="3">
                  <c:v>58.16</c:v>
                </c:pt>
                <c:pt idx="4">
                  <c:v>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A6-46D2-B6C2-7BC3B4E56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21824"/>
        <c:axId val="202232192"/>
      </c:lineChart>
      <c:dateAx>
        <c:axId val="20222182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32192"/>
        <c:crosses val="autoZero"/>
        <c:auto val="1"/>
        <c:lblOffset val="100"/>
        <c:baseTimeUnit val="years"/>
      </c:dateAx>
      <c:valAx>
        <c:axId val="202232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218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70.69</c:v>
                </c:pt>
                <c:pt idx="1">
                  <c:v>70.69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1B-4727-991E-C7CFD8434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74688"/>
        <c:axId val="202276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72.78</c:v>
                </c:pt>
                <c:pt idx="1">
                  <c:v>71.33</c:v>
                </c:pt>
                <c:pt idx="2">
                  <c:v>71.150000000000006</c:v>
                </c:pt>
                <c:pt idx="3">
                  <c:v>70.34</c:v>
                </c:pt>
                <c:pt idx="4">
                  <c:v>71.08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1B-4727-991E-C7CFD8434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74688"/>
        <c:axId val="202276864"/>
      </c:lineChart>
      <c:dateAx>
        <c:axId val="20227468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76864"/>
        <c:crosses val="autoZero"/>
        <c:auto val="1"/>
        <c:lblOffset val="100"/>
        <c:baseTimeUnit val="years"/>
      </c:dateAx>
      <c:valAx>
        <c:axId val="202276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746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4"/>
          <c:y val="0.15806945669028538"/>
          <c:w val="0.8602616255212191"/>
          <c:h val="0.56370168884888283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76.27</c:v>
                </c:pt>
                <c:pt idx="1">
                  <c:v>68.319999999999993</c:v>
                </c:pt>
                <c:pt idx="2">
                  <c:v>67</c:v>
                </c:pt>
                <c:pt idx="3">
                  <c:v>63.38</c:v>
                </c:pt>
                <c:pt idx="4">
                  <c:v>92.19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7C-422B-8715-47311D113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296704"/>
        <c:axId val="21829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79.099999999999994</c:v>
                </c:pt>
                <c:pt idx="1">
                  <c:v>79.33</c:v>
                </c:pt>
                <c:pt idx="2">
                  <c:v>73.540000000000006</c:v>
                </c:pt>
                <c:pt idx="3">
                  <c:v>75.44</c:v>
                </c:pt>
                <c:pt idx="4">
                  <c:v>78.14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7C-422B-8715-47311D113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296704"/>
        <c:axId val="218299776"/>
      </c:lineChart>
      <c:dateAx>
        <c:axId val="21829670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776"/>
        <c:crosses val="autoZero"/>
        <c:auto val="1"/>
        <c:lblOffset val="100"/>
        <c:baseTimeUnit val="years"/>
      </c:dateAx>
      <c:valAx>
        <c:axId val="21829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82967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1" l="0.70000000000000062" r="0.70000000000000062" t="0.750000000000013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5A-41AC-B15F-5640C6259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1728"/>
        <c:axId val="73243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5A-41AC-B15F-5640C6259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1728"/>
        <c:axId val="73243648"/>
      </c:lineChart>
      <c:dateAx>
        <c:axId val="7324172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3648"/>
        <c:crosses val="autoZero"/>
        <c:auto val="1"/>
        <c:lblOffset val="100"/>
        <c:baseTimeUnit val="years"/>
      </c:dateAx>
      <c:valAx>
        <c:axId val="73243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1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2"/>
          <c:y val="0.158069456690285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57-4373-8B08-CCAB5D8A2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7728"/>
        <c:axId val="73259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57-4373-8B08-CCAB5D8A2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7728"/>
        <c:axId val="73259648"/>
      </c:lineChart>
      <c:dateAx>
        <c:axId val="7325772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9648"/>
        <c:crosses val="autoZero"/>
        <c:auto val="1"/>
        <c:lblOffset val="100"/>
        <c:baseTimeUnit val="years"/>
      </c:dateAx>
      <c:valAx>
        <c:axId val="73259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7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4C-4847-BB08-ED0107137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9264"/>
        <c:axId val="73341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4C-4847-BB08-ED0107137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9264"/>
        <c:axId val="73341184"/>
      </c:lineChart>
      <c:dateAx>
        <c:axId val="7333926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1184"/>
        <c:crosses val="autoZero"/>
        <c:auto val="1"/>
        <c:lblOffset val="100"/>
        <c:baseTimeUnit val="years"/>
      </c:dateAx>
      <c:valAx>
        <c:axId val="73341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92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BC-4FCF-BCC0-B60155C52C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9360"/>
        <c:axId val="733612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BC-4FCF-BCC0-B60155C52C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9360"/>
        <c:axId val="73361280"/>
      </c:lineChart>
      <c:dateAx>
        <c:axId val="7335936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1280"/>
        <c:crosses val="autoZero"/>
        <c:auto val="1"/>
        <c:lblOffset val="100"/>
        <c:baseTimeUnit val="years"/>
      </c:dateAx>
      <c:valAx>
        <c:axId val="733612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93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1229.51</c:v>
                </c:pt>
                <c:pt idx="1">
                  <c:v>1329.25</c:v>
                </c:pt>
                <c:pt idx="2">
                  <c:v>1222.6199999999999</c:v>
                </c:pt>
                <c:pt idx="3">
                  <c:v>1241.03</c:v>
                </c:pt>
                <c:pt idx="4">
                  <c:v>1192.08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98-40DA-B7FD-1F43A6179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75104"/>
        <c:axId val="73393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1018.52</c:v>
                </c:pt>
                <c:pt idx="1">
                  <c:v>949.61</c:v>
                </c:pt>
                <c:pt idx="2">
                  <c:v>918.84</c:v>
                </c:pt>
                <c:pt idx="3">
                  <c:v>955.49</c:v>
                </c:pt>
                <c:pt idx="4">
                  <c:v>1017.9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98-40DA-B7FD-1F43A6179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75104"/>
        <c:axId val="73393664"/>
      </c:lineChart>
      <c:dateAx>
        <c:axId val="7337510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93664"/>
        <c:crosses val="autoZero"/>
        <c:auto val="1"/>
        <c:lblOffset val="100"/>
        <c:baseTimeUnit val="years"/>
      </c:dateAx>
      <c:valAx>
        <c:axId val="73393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751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51.33</c:v>
                </c:pt>
                <c:pt idx="1">
                  <c:v>50.7</c:v>
                </c:pt>
                <c:pt idx="2">
                  <c:v>49.57</c:v>
                </c:pt>
                <c:pt idx="3">
                  <c:v>51.85</c:v>
                </c:pt>
                <c:pt idx="4">
                  <c:v>71.37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C1-471B-96B9-066704DA5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56896"/>
        <c:axId val="1398754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58.79</c:v>
                </c:pt>
                <c:pt idx="1">
                  <c:v>58.41</c:v>
                </c:pt>
                <c:pt idx="2">
                  <c:v>58.27</c:v>
                </c:pt>
                <c:pt idx="3">
                  <c:v>55.15</c:v>
                </c:pt>
                <c:pt idx="4">
                  <c:v>53.95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C1-471B-96B9-066704DA5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6896"/>
        <c:axId val="139875456"/>
      </c:lineChart>
      <c:dateAx>
        <c:axId val="13985689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5456"/>
        <c:crosses val="autoZero"/>
        <c:auto val="1"/>
        <c:lblOffset val="100"/>
        <c:baseTimeUnit val="years"/>
      </c:dateAx>
      <c:valAx>
        <c:axId val="1398754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568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chemeClr val="bg1">
              <a:lumMod val="65000"/>
            </a:scheme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236.96</c:v>
                </c:pt>
                <c:pt idx="1">
                  <c:v>247.77</c:v>
                </c:pt>
                <c:pt idx="2">
                  <c:v>278.94</c:v>
                </c:pt>
                <c:pt idx="3">
                  <c:v>252.34</c:v>
                </c:pt>
                <c:pt idx="4">
                  <c:v>195.44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08-4F9E-B1B3-65F498423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9280"/>
        <c:axId val="2021957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298.25</c:v>
                </c:pt>
                <c:pt idx="1">
                  <c:v>303.27999999999997</c:v>
                </c:pt>
                <c:pt idx="2">
                  <c:v>303.81</c:v>
                </c:pt>
                <c:pt idx="3">
                  <c:v>310.26</c:v>
                </c:pt>
                <c:pt idx="4">
                  <c:v>318.99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08-4F9E-B1B3-65F498423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9280"/>
        <c:axId val="202195712"/>
      </c:lineChart>
      <c:dateAx>
        <c:axId val="1398892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195712"/>
        <c:crosses val="autoZero"/>
        <c:auto val="1"/>
        <c:lblOffset val="100"/>
        <c:baseTimeUnit val="years"/>
      </c:dateAx>
      <c:valAx>
        <c:axId val="2021957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92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drawings/_rels/drawing1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.xml" />
  <Relationship Id="rId3" Type="http://schemas.openxmlformats.org/officeDocument/2006/relationships/chart" Target="../charts/chart3.xml" />
  <Relationship Id="rId7" Type="http://schemas.openxmlformats.org/officeDocument/2006/relationships/chart" Target="../charts/chart7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6" Type="http://schemas.openxmlformats.org/officeDocument/2006/relationships/chart" Target="../charts/chart6.xml" />
  <Relationship Id="rId11" Type="http://schemas.openxmlformats.org/officeDocument/2006/relationships/chart" Target="../charts/chart11.xml" />
  <Relationship Id="rId5" Type="http://schemas.openxmlformats.org/officeDocument/2006/relationships/chart" Target="../charts/chart5.xml" />
  <Relationship Id="rId10" Type="http://schemas.openxmlformats.org/officeDocument/2006/relationships/chart" Target="../charts/chart10.xml" />
  <Relationship Id="rId4" Type="http://schemas.openxmlformats.org/officeDocument/2006/relationships/chart" Target="../charts/chart4.xml" />
  <Relationship Id="rId9" Type="http://schemas.openxmlformats.org/officeDocument/2006/relationships/chart" Target="../charts/chart9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7D72534-C3D3-46FA-A84F-F8D71C5CC06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【76.13】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9F9F71-F502-48A9-888E-DDF0B24E9F1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47A666B-97E9-4982-8FAF-1578DF2F751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91A7400-C653-4FDB-9EFC-354BF10106F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【1,045.20】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E3768B1-D82E-4F96-80F0-F5E6085471D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【69.82】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16065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7EBEB09-6C4B-40F4-9CFF-232EDECA952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【55.00】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AE53A18-466F-4877-9910-905F8B7B2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【317.14】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8BA8BA9-A927-48D0-BA33-39089D1B1D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161B9D7-3DC5-47A4-BC66-ABA06256908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4399EBE-B3A9-4B51-B905-CCA3D56F71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145F531-B156-43F1-A992-19A833FF85F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【0.40】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4366260" y="2956560"/>
          <a:ext cx="3558540" cy="250507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8261985" y="2956560"/>
          <a:ext cx="3558540" cy="250507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99110" y="10715625"/>
          <a:ext cx="4575810" cy="240411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5680710" y="10715625"/>
          <a:ext cx="4575810" cy="240411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Normal="100" workbookViewId="0">
      <selection activeCell="BL66" sqref="BL66:BZ82"/>
    </sheetView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68" t="s">
        <v>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</row>
    <row r="3" spans="1:78" ht="9.75" customHeight="1" x14ac:dyDescent="0.2">
      <c r="A3" s="2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</row>
    <row r="4" spans="1:78" ht="9.75" customHeight="1" x14ac:dyDescent="0.2">
      <c r="A4" s="2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69" t="str">
        <f>データ!H6</f>
        <v>福島県　北塩原村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57" t="s">
        <v>1</v>
      </c>
      <c r="C7" s="57"/>
      <c r="D7" s="57"/>
      <c r="E7" s="57"/>
      <c r="F7" s="57"/>
      <c r="G7" s="57"/>
      <c r="H7" s="57"/>
      <c r="I7" s="57" t="s">
        <v>2</v>
      </c>
      <c r="J7" s="57"/>
      <c r="K7" s="57"/>
      <c r="L7" s="57"/>
      <c r="M7" s="57"/>
      <c r="N7" s="57"/>
      <c r="O7" s="57"/>
      <c r="P7" s="57" t="s">
        <v>3</v>
      </c>
      <c r="Q7" s="57"/>
      <c r="R7" s="57"/>
      <c r="S7" s="57"/>
      <c r="T7" s="57"/>
      <c r="U7" s="57"/>
      <c r="V7" s="57"/>
      <c r="W7" s="57" t="s">
        <v>4</v>
      </c>
      <c r="X7" s="57"/>
      <c r="Y7" s="57"/>
      <c r="Z7" s="57"/>
      <c r="AA7" s="57"/>
      <c r="AB7" s="57"/>
      <c r="AC7" s="57"/>
      <c r="AD7" s="57" t="s">
        <v>5</v>
      </c>
      <c r="AE7" s="57"/>
      <c r="AF7" s="57"/>
      <c r="AG7" s="57"/>
      <c r="AH7" s="57"/>
      <c r="AI7" s="57"/>
      <c r="AJ7" s="57"/>
      <c r="AK7" s="2"/>
      <c r="AL7" s="57" t="s">
        <v>6</v>
      </c>
      <c r="AM7" s="57"/>
      <c r="AN7" s="57"/>
      <c r="AO7" s="57"/>
      <c r="AP7" s="57"/>
      <c r="AQ7" s="57"/>
      <c r="AR7" s="57"/>
      <c r="AS7" s="57"/>
      <c r="AT7" s="57" t="s">
        <v>7</v>
      </c>
      <c r="AU7" s="57"/>
      <c r="AV7" s="57"/>
      <c r="AW7" s="57"/>
      <c r="AX7" s="57"/>
      <c r="AY7" s="57"/>
      <c r="AZ7" s="57"/>
      <c r="BA7" s="57"/>
      <c r="BB7" s="57" t="s">
        <v>8</v>
      </c>
      <c r="BC7" s="57"/>
      <c r="BD7" s="57"/>
      <c r="BE7" s="57"/>
      <c r="BF7" s="57"/>
      <c r="BG7" s="57"/>
      <c r="BH7" s="57"/>
      <c r="BI7" s="57"/>
      <c r="BJ7" s="3"/>
      <c r="BK7" s="3"/>
      <c r="BL7" s="62" t="s">
        <v>9</v>
      </c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4"/>
    </row>
    <row r="8" spans="1:78" ht="18.75" customHeight="1" x14ac:dyDescent="0.2">
      <c r="A8" s="2"/>
      <c r="B8" s="65" t="str">
        <f>データ!$I$6</f>
        <v>法非適用</v>
      </c>
      <c r="C8" s="65"/>
      <c r="D8" s="65"/>
      <c r="E8" s="65"/>
      <c r="F8" s="65"/>
      <c r="G8" s="65"/>
      <c r="H8" s="65"/>
      <c r="I8" s="65" t="str">
        <f>データ!$J$6</f>
        <v>水道事業</v>
      </c>
      <c r="J8" s="65"/>
      <c r="K8" s="65"/>
      <c r="L8" s="65"/>
      <c r="M8" s="65"/>
      <c r="N8" s="65"/>
      <c r="O8" s="65"/>
      <c r="P8" s="65" t="str">
        <f>データ!$K$6</f>
        <v>簡易水道事業</v>
      </c>
      <c r="Q8" s="65"/>
      <c r="R8" s="65"/>
      <c r="S8" s="65"/>
      <c r="T8" s="65"/>
      <c r="U8" s="65"/>
      <c r="V8" s="65"/>
      <c r="W8" s="65" t="str">
        <f>データ!$L$6</f>
        <v>D3</v>
      </c>
      <c r="X8" s="65"/>
      <c r="Y8" s="65"/>
      <c r="Z8" s="65"/>
      <c r="AA8" s="65"/>
      <c r="AB8" s="65"/>
      <c r="AC8" s="65"/>
      <c r="AD8" s="65" t="str">
        <f>データ!$M$6</f>
        <v>非設置</v>
      </c>
      <c r="AE8" s="65"/>
      <c r="AF8" s="65"/>
      <c r="AG8" s="65"/>
      <c r="AH8" s="65"/>
      <c r="AI8" s="65"/>
      <c r="AJ8" s="65"/>
      <c r="AK8" s="2"/>
      <c r="AL8" s="54">
        <f>データ!$R$6</f>
        <v>2427</v>
      </c>
      <c r="AM8" s="54"/>
      <c r="AN8" s="54"/>
      <c r="AO8" s="54"/>
      <c r="AP8" s="54"/>
      <c r="AQ8" s="54"/>
      <c r="AR8" s="54"/>
      <c r="AS8" s="54"/>
      <c r="AT8" s="44">
        <f>データ!$S$6</f>
        <v>234.08</v>
      </c>
      <c r="AU8" s="44"/>
      <c r="AV8" s="44"/>
      <c r="AW8" s="44"/>
      <c r="AX8" s="44"/>
      <c r="AY8" s="44"/>
      <c r="AZ8" s="44"/>
      <c r="BA8" s="44"/>
      <c r="BB8" s="44">
        <f>データ!$T$6</f>
        <v>10.37</v>
      </c>
      <c r="BC8" s="44"/>
      <c r="BD8" s="44"/>
      <c r="BE8" s="44"/>
      <c r="BF8" s="44"/>
      <c r="BG8" s="44"/>
      <c r="BH8" s="44"/>
      <c r="BI8" s="44"/>
      <c r="BJ8" s="3"/>
      <c r="BK8" s="3"/>
      <c r="BL8" s="66" t="s">
        <v>10</v>
      </c>
      <c r="BM8" s="67"/>
      <c r="BN8" s="55" t="s">
        <v>11</v>
      </c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6"/>
    </row>
    <row r="9" spans="1:78" ht="18.75" customHeight="1" x14ac:dyDescent="0.2">
      <c r="A9" s="2"/>
      <c r="B9" s="57" t="s">
        <v>12</v>
      </c>
      <c r="C9" s="57"/>
      <c r="D9" s="57"/>
      <c r="E9" s="57"/>
      <c r="F9" s="57"/>
      <c r="G9" s="57"/>
      <c r="H9" s="57"/>
      <c r="I9" s="57" t="s">
        <v>13</v>
      </c>
      <c r="J9" s="57"/>
      <c r="K9" s="57"/>
      <c r="L9" s="57"/>
      <c r="M9" s="57"/>
      <c r="N9" s="57"/>
      <c r="O9" s="57"/>
      <c r="P9" s="57" t="s">
        <v>14</v>
      </c>
      <c r="Q9" s="57"/>
      <c r="R9" s="57"/>
      <c r="S9" s="57"/>
      <c r="T9" s="57"/>
      <c r="U9" s="57"/>
      <c r="V9" s="57"/>
      <c r="W9" s="57" t="s">
        <v>15</v>
      </c>
      <c r="X9" s="57"/>
      <c r="Y9" s="57"/>
      <c r="Z9" s="57"/>
      <c r="AA9" s="57"/>
      <c r="AB9" s="57"/>
      <c r="AC9" s="57"/>
      <c r="AD9" s="2"/>
      <c r="AE9" s="2"/>
      <c r="AF9" s="2"/>
      <c r="AG9" s="2"/>
      <c r="AH9" s="3"/>
      <c r="AI9" s="2"/>
      <c r="AJ9" s="2"/>
      <c r="AK9" s="2"/>
      <c r="AL9" s="57" t="s">
        <v>16</v>
      </c>
      <c r="AM9" s="57"/>
      <c r="AN9" s="57"/>
      <c r="AO9" s="57"/>
      <c r="AP9" s="57"/>
      <c r="AQ9" s="57"/>
      <c r="AR9" s="57"/>
      <c r="AS9" s="57"/>
      <c r="AT9" s="57" t="s">
        <v>17</v>
      </c>
      <c r="AU9" s="57"/>
      <c r="AV9" s="57"/>
      <c r="AW9" s="57"/>
      <c r="AX9" s="57"/>
      <c r="AY9" s="57"/>
      <c r="AZ9" s="57"/>
      <c r="BA9" s="57"/>
      <c r="BB9" s="57" t="s">
        <v>18</v>
      </c>
      <c r="BC9" s="57"/>
      <c r="BD9" s="57"/>
      <c r="BE9" s="57"/>
      <c r="BF9" s="57"/>
      <c r="BG9" s="57"/>
      <c r="BH9" s="57"/>
      <c r="BI9" s="57"/>
      <c r="BJ9" s="3"/>
      <c r="BK9" s="3"/>
      <c r="BL9" s="58" t="s">
        <v>19</v>
      </c>
      <c r="BM9" s="59"/>
      <c r="BN9" s="60" t="s">
        <v>20</v>
      </c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1"/>
    </row>
    <row r="10" spans="1:78" ht="18.75" customHeight="1" x14ac:dyDescent="0.2">
      <c r="A10" s="2"/>
      <c r="B10" s="44" t="str">
        <f>データ!$N$6</f>
        <v>-</v>
      </c>
      <c r="C10" s="44"/>
      <c r="D10" s="44"/>
      <c r="E10" s="44"/>
      <c r="F10" s="44"/>
      <c r="G10" s="44"/>
      <c r="H10" s="44"/>
      <c r="I10" s="44" t="str">
        <f>データ!$O$6</f>
        <v>該当数値なし</v>
      </c>
      <c r="J10" s="44"/>
      <c r="K10" s="44"/>
      <c r="L10" s="44"/>
      <c r="M10" s="44"/>
      <c r="N10" s="44"/>
      <c r="O10" s="44"/>
      <c r="P10" s="44">
        <f>データ!$P$6</f>
        <v>99.49</v>
      </c>
      <c r="Q10" s="44"/>
      <c r="R10" s="44"/>
      <c r="S10" s="44"/>
      <c r="T10" s="44"/>
      <c r="U10" s="44"/>
      <c r="V10" s="44"/>
      <c r="W10" s="54">
        <f>データ!$Q$6</f>
        <v>2970</v>
      </c>
      <c r="X10" s="54"/>
      <c r="Y10" s="54"/>
      <c r="Z10" s="54"/>
      <c r="AA10" s="54"/>
      <c r="AB10" s="54"/>
      <c r="AC10" s="54"/>
      <c r="AD10" s="2"/>
      <c r="AE10" s="2"/>
      <c r="AF10" s="2"/>
      <c r="AG10" s="2"/>
      <c r="AH10" s="2"/>
      <c r="AI10" s="2"/>
      <c r="AJ10" s="2"/>
      <c r="AK10" s="2"/>
      <c r="AL10" s="54">
        <f>データ!$U$6</f>
        <v>2343</v>
      </c>
      <c r="AM10" s="54"/>
      <c r="AN10" s="54"/>
      <c r="AO10" s="54"/>
      <c r="AP10" s="54"/>
      <c r="AQ10" s="54"/>
      <c r="AR10" s="54"/>
      <c r="AS10" s="54"/>
      <c r="AT10" s="44">
        <f>データ!$V$6</f>
        <v>1.99</v>
      </c>
      <c r="AU10" s="44"/>
      <c r="AV10" s="44"/>
      <c r="AW10" s="44"/>
      <c r="AX10" s="44"/>
      <c r="AY10" s="44"/>
      <c r="AZ10" s="44"/>
      <c r="BA10" s="44"/>
      <c r="BB10" s="44">
        <f>データ!$W$6</f>
        <v>1177.3900000000001</v>
      </c>
      <c r="BC10" s="44"/>
      <c r="BD10" s="44"/>
      <c r="BE10" s="44"/>
      <c r="BF10" s="44"/>
      <c r="BG10" s="44"/>
      <c r="BH10" s="44"/>
      <c r="BI10" s="44"/>
      <c r="BJ10" s="2"/>
      <c r="BK10" s="2"/>
      <c r="BL10" s="45" t="s">
        <v>21</v>
      </c>
      <c r="BM10" s="46"/>
      <c r="BN10" s="47" t="s">
        <v>22</v>
      </c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8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49" t="s">
        <v>23</v>
      </c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</row>
    <row r="14" spans="1:78" ht="13.5" customHeight="1" x14ac:dyDescent="0.2">
      <c r="A14" s="2"/>
      <c r="B14" s="51" t="s">
        <v>24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3"/>
      <c r="BK14" s="2"/>
      <c r="BL14" s="35" t="s">
        <v>25</v>
      </c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7"/>
    </row>
    <row r="15" spans="1:78" ht="13.5" customHeight="1" x14ac:dyDescent="0.2">
      <c r="A15" s="2"/>
      <c r="B15" s="41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3"/>
      <c r="BK15" s="2"/>
      <c r="BL15" s="38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40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9" t="s">
        <v>113</v>
      </c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1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9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1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9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1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9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1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9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1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9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1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9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1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9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1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9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1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9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1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9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1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9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1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9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1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9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1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9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1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9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1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9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1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9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1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9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1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9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1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9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1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9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1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9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1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9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1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9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1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9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1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9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1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9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1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2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4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5" t="s">
        <v>26</v>
      </c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7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38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40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9" t="s">
        <v>114</v>
      </c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1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9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1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9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1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9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1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9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1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9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1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9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1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9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1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9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1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9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1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9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1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9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1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9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1"/>
    </row>
    <row r="60" spans="1:78" ht="13.5" customHeight="1" x14ac:dyDescent="0.2">
      <c r="A60" s="2"/>
      <c r="B60" s="41" t="s">
        <v>27</v>
      </c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3"/>
      <c r="BK60" s="2"/>
      <c r="BL60" s="29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1"/>
    </row>
    <row r="61" spans="1:78" ht="13.5" customHeight="1" x14ac:dyDescent="0.2">
      <c r="A61" s="2"/>
      <c r="B61" s="41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3"/>
      <c r="BK61" s="2"/>
      <c r="BL61" s="29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1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9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1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2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4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5" t="s">
        <v>28</v>
      </c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7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38"/>
      <c r="BM65" s="39"/>
      <c r="BN65" s="39"/>
      <c r="BO65" s="39"/>
      <c r="BP65" s="39"/>
      <c r="BQ65" s="39"/>
      <c r="BR65" s="39"/>
      <c r="BS65" s="39"/>
      <c r="BT65" s="39"/>
      <c r="BU65" s="39"/>
      <c r="BV65" s="39"/>
      <c r="BW65" s="39"/>
      <c r="BX65" s="39"/>
      <c r="BY65" s="39"/>
      <c r="BZ65" s="40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9" t="s">
        <v>115</v>
      </c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1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9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1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9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1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9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1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9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1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9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1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9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1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9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1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9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1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9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1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9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1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9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1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9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1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9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1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9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1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9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1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2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4"/>
    </row>
    <row r="83" spans="1:78" x14ac:dyDescent="0.2">
      <c r="C83" s="12"/>
    </row>
    <row r="84" spans="1:78" hidden="1" x14ac:dyDescent="0.2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2">
      <c r="B85" s="13"/>
      <c r="C85" s="13"/>
      <c r="D85" s="13"/>
      <c r="E85" s="13" t="str">
        <f>データ!AH6</f>
        <v>【76.13】</v>
      </c>
      <c r="F85" s="13" t="s">
        <v>41</v>
      </c>
      <c r="G85" s="13" t="s">
        <v>41</v>
      </c>
      <c r="H85" s="13" t="str">
        <f>データ!BO6</f>
        <v>【1,045.20】</v>
      </c>
      <c r="I85" s="13" t="str">
        <f>データ!BZ6</f>
        <v>【49.51】</v>
      </c>
      <c r="J85" s="13" t="str">
        <f>データ!CK6</f>
        <v>【317.14】</v>
      </c>
      <c r="K85" s="13" t="str">
        <f>データ!CV6</f>
        <v>【55.00】</v>
      </c>
      <c r="L85" s="13" t="str">
        <f>データ!DG6</f>
        <v>【69.82】</v>
      </c>
      <c r="M85" s="13" t="s">
        <v>41</v>
      </c>
      <c r="N85" s="13" t="s">
        <v>41</v>
      </c>
      <c r="O85" s="13" t="str">
        <f>データ!EN6</f>
        <v>【0.40】</v>
      </c>
    </row>
  </sheetData>
  <sheetProtection algorithmName="SHA-512" hashValue="sYm3zdYspOL8bnDf50L/9+Tooc7uxtezBVYs3WlhY/ZG/ajHFp0GISZhnNfgmSDMJ1DpoNy22RT1FbTX4hSUjQ==" saltValue="2IP8XE1s+i4QgTSDAikZ3w==" spinCount="100000" sheet="1" objects="1" scenarios="1" formatCells="0" formatColumns="0" formatRows="0"/>
  <mergeCells count="48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L9:AS9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AT10:BA10"/>
    <mergeCell ref="BL16:BZ44"/>
    <mergeCell ref="BL45:BZ46"/>
    <mergeCell ref="BL47:BZ63"/>
    <mergeCell ref="B60:BJ61"/>
    <mergeCell ref="BL64:BZ65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4" x14ac:dyDescent="0.2">
      <c r="A1" t="s">
        <v>42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2">
      <c r="A2" s="15" t="s">
        <v>43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2">
      <c r="A3" s="15" t="s">
        <v>44</v>
      </c>
      <c r="B3" s="16" t="s">
        <v>45</v>
      </c>
      <c r="C3" s="16" t="s">
        <v>46</v>
      </c>
      <c r="D3" s="16" t="s">
        <v>47</v>
      </c>
      <c r="E3" s="16" t="s">
        <v>48</v>
      </c>
      <c r="F3" s="16" t="s">
        <v>49</v>
      </c>
      <c r="G3" s="16" t="s">
        <v>50</v>
      </c>
      <c r="H3" s="71" t="s">
        <v>51</v>
      </c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3"/>
      <c r="X3" s="77" t="s">
        <v>52</v>
      </c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  <c r="CA3" s="70"/>
      <c r="CB3" s="70"/>
      <c r="CC3" s="70"/>
      <c r="CD3" s="70"/>
      <c r="CE3" s="70"/>
      <c r="CF3" s="70"/>
      <c r="CG3" s="70"/>
      <c r="CH3" s="70"/>
      <c r="CI3" s="70"/>
      <c r="CJ3" s="70"/>
      <c r="CK3" s="70"/>
      <c r="CL3" s="70"/>
      <c r="CM3" s="70"/>
      <c r="CN3" s="70"/>
      <c r="CO3" s="70"/>
      <c r="CP3" s="70"/>
      <c r="CQ3" s="70"/>
      <c r="CR3" s="70"/>
      <c r="CS3" s="70"/>
      <c r="CT3" s="70"/>
      <c r="CU3" s="70"/>
      <c r="CV3" s="70"/>
      <c r="CW3" s="70"/>
      <c r="CX3" s="70"/>
      <c r="CY3" s="70"/>
      <c r="CZ3" s="70"/>
      <c r="DA3" s="70"/>
      <c r="DB3" s="70"/>
      <c r="DC3" s="70"/>
      <c r="DD3" s="70"/>
      <c r="DE3" s="70"/>
      <c r="DF3" s="70"/>
      <c r="DG3" s="70"/>
      <c r="DH3" s="70" t="s">
        <v>27</v>
      </c>
      <c r="DI3" s="70"/>
      <c r="DJ3" s="70"/>
      <c r="DK3" s="70"/>
      <c r="DL3" s="70"/>
      <c r="DM3" s="70"/>
      <c r="DN3" s="70"/>
      <c r="DO3" s="70"/>
      <c r="DP3" s="70"/>
      <c r="DQ3" s="70"/>
      <c r="DR3" s="70"/>
      <c r="DS3" s="70"/>
      <c r="DT3" s="70"/>
      <c r="DU3" s="70"/>
      <c r="DV3" s="70"/>
      <c r="DW3" s="70"/>
      <c r="DX3" s="70"/>
      <c r="DY3" s="70"/>
      <c r="DZ3" s="70"/>
      <c r="EA3" s="70"/>
      <c r="EB3" s="70"/>
      <c r="EC3" s="70"/>
      <c r="ED3" s="70"/>
      <c r="EE3" s="70"/>
      <c r="EF3" s="70"/>
      <c r="EG3" s="70"/>
      <c r="EH3" s="70"/>
      <c r="EI3" s="70"/>
      <c r="EJ3" s="70"/>
      <c r="EK3" s="70"/>
      <c r="EL3" s="70"/>
      <c r="EM3" s="70"/>
      <c r="EN3" s="70"/>
    </row>
    <row r="4" spans="1:144" x14ac:dyDescent="0.2">
      <c r="A4" s="15" t="s">
        <v>53</v>
      </c>
      <c r="B4" s="17"/>
      <c r="C4" s="17"/>
      <c r="D4" s="17"/>
      <c r="E4" s="17"/>
      <c r="F4" s="17"/>
      <c r="G4" s="17"/>
      <c r="H4" s="74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6"/>
      <c r="X4" s="70" t="s">
        <v>54</v>
      </c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 t="s">
        <v>55</v>
      </c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 t="s">
        <v>56</v>
      </c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 t="s">
        <v>57</v>
      </c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 t="s">
        <v>58</v>
      </c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 t="s">
        <v>59</v>
      </c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 t="s">
        <v>60</v>
      </c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 t="s">
        <v>61</v>
      </c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 t="s">
        <v>62</v>
      </c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 t="s">
        <v>63</v>
      </c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 t="s">
        <v>64</v>
      </c>
      <c r="EE4" s="70"/>
      <c r="EF4" s="70"/>
      <c r="EG4" s="70"/>
      <c r="EH4" s="70"/>
      <c r="EI4" s="70"/>
      <c r="EJ4" s="70"/>
      <c r="EK4" s="70"/>
      <c r="EL4" s="70"/>
      <c r="EM4" s="70"/>
      <c r="EN4" s="70"/>
    </row>
    <row r="5" spans="1:144" x14ac:dyDescent="0.2">
      <c r="A5" s="15" t="s">
        <v>65</v>
      </c>
      <c r="B5" s="18"/>
      <c r="C5" s="18"/>
      <c r="D5" s="18"/>
      <c r="E5" s="18"/>
      <c r="F5" s="18"/>
      <c r="G5" s="18"/>
      <c r="H5" s="19" t="s">
        <v>66</v>
      </c>
      <c r="I5" s="19" t="s">
        <v>67</v>
      </c>
      <c r="J5" s="19" t="s">
        <v>68</v>
      </c>
      <c r="K5" s="19" t="s">
        <v>69</v>
      </c>
      <c r="L5" s="19" t="s">
        <v>70</v>
      </c>
      <c r="M5" s="19" t="s">
        <v>71</v>
      </c>
      <c r="N5" s="19" t="s">
        <v>72</v>
      </c>
      <c r="O5" s="19" t="s">
        <v>73</v>
      </c>
      <c r="P5" s="19" t="s">
        <v>74</v>
      </c>
      <c r="Q5" s="19" t="s">
        <v>75</v>
      </c>
      <c r="R5" s="19" t="s">
        <v>76</v>
      </c>
      <c r="S5" s="19" t="s">
        <v>77</v>
      </c>
      <c r="T5" s="19" t="s">
        <v>78</v>
      </c>
      <c r="U5" s="19" t="s">
        <v>79</v>
      </c>
      <c r="V5" s="19" t="s">
        <v>80</v>
      </c>
      <c r="W5" s="19" t="s">
        <v>81</v>
      </c>
      <c r="X5" s="19" t="s">
        <v>82</v>
      </c>
      <c r="Y5" s="19" t="s">
        <v>83</v>
      </c>
      <c r="Z5" s="19" t="s">
        <v>84</v>
      </c>
      <c r="AA5" s="19" t="s">
        <v>85</v>
      </c>
      <c r="AB5" s="19" t="s">
        <v>86</v>
      </c>
      <c r="AC5" s="19" t="s">
        <v>87</v>
      </c>
      <c r="AD5" s="19" t="s">
        <v>88</v>
      </c>
      <c r="AE5" s="19" t="s">
        <v>89</v>
      </c>
      <c r="AF5" s="19" t="s">
        <v>90</v>
      </c>
      <c r="AG5" s="19" t="s">
        <v>91</v>
      </c>
      <c r="AH5" s="19" t="s">
        <v>29</v>
      </c>
      <c r="AI5" s="19" t="s">
        <v>82</v>
      </c>
      <c r="AJ5" s="19" t="s">
        <v>83</v>
      </c>
      <c r="AK5" s="19" t="s">
        <v>84</v>
      </c>
      <c r="AL5" s="19" t="s">
        <v>85</v>
      </c>
      <c r="AM5" s="19" t="s">
        <v>86</v>
      </c>
      <c r="AN5" s="19" t="s">
        <v>87</v>
      </c>
      <c r="AO5" s="19" t="s">
        <v>88</v>
      </c>
      <c r="AP5" s="19" t="s">
        <v>89</v>
      </c>
      <c r="AQ5" s="19" t="s">
        <v>90</v>
      </c>
      <c r="AR5" s="19" t="s">
        <v>91</v>
      </c>
      <c r="AS5" s="19" t="s">
        <v>92</v>
      </c>
      <c r="AT5" s="19" t="s">
        <v>82</v>
      </c>
      <c r="AU5" s="19" t="s">
        <v>83</v>
      </c>
      <c r="AV5" s="19" t="s">
        <v>84</v>
      </c>
      <c r="AW5" s="19" t="s">
        <v>85</v>
      </c>
      <c r="AX5" s="19" t="s">
        <v>86</v>
      </c>
      <c r="AY5" s="19" t="s">
        <v>87</v>
      </c>
      <c r="AZ5" s="19" t="s">
        <v>88</v>
      </c>
      <c r="BA5" s="19" t="s">
        <v>89</v>
      </c>
      <c r="BB5" s="19" t="s">
        <v>90</v>
      </c>
      <c r="BC5" s="19" t="s">
        <v>91</v>
      </c>
      <c r="BD5" s="19" t="s">
        <v>92</v>
      </c>
      <c r="BE5" s="19" t="s">
        <v>82</v>
      </c>
      <c r="BF5" s="19" t="s">
        <v>83</v>
      </c>
      <c r="BG5" s="19" t="s">
        <v>84</v>
      </c>
      <c r="BH5" s="19" t="s">
        <v>85</v>
      </c>
      <c r="BI5" s="19" t="s">
        <v>86</v>
      </c>
      <c r="BJ5" s="19" t="s">
        <v>87</v>
      </c>
      <c r="BK5" s="19" t="s">
        <v>88</v>
      </c>
      <c r="BL5" s="19" t="s">
        <v>89</v>
      </c>
      <c r="BM5" s="19" t="s">
        <v>90</v>
      </c>
      <c r="BN5" s="19" t="s">
        <v>91</v>
      </c>
      <c r="BO5" s="19" t="s">
        <v>92</v>
      </c>
      <c r="BP5" s="19" t="s">
        <v>82</v>
      </c>
      <c r="BQ5" s="19" t="s">
        <v>83</v>
      </c>
      <c r="BR5" s="19" t="s">
        <v>84</v>
      </c>
      <c r="BS5" s="19" t="s">
        <v>85</v>
      </c>
      <c r="BT5" s="19" t="s">
        <v>86</v>
      </c>
      <c r="BU5" s="19" t="s">
        <v>87</v>
      </c>
      <c r="BV5" s="19" t="s">
        <v>88</v>
      </c>
      <c r="BW5" s="19" t="s">
        <v>89</v>
      </c>
      <c r="BX5" s="19" t="s">
        <v>90</v>
      </c>
      <c r="BY5" s="19" t="s">
        <v>91</v>
      </c>
      <c r="BZ5" s="19" t="s">
        <v>92</v>
      </c>
      <c r="CA5" s="19" t="s">
        <v>82</v>
      </c>
      <c r="CB5" s="19" t="s">
        <v>83</v>
      </c>
      <c r="CC5" s="19" t="s">
        <v>84</v>
      </c>
      <c r="CD5" s="19" t="s">
        <v>85</v>
      </c>
      <c r="CE5" s="19" t="s">
        <v>86</v>
      </c>
      <c r="CF5" s="19" t="s">
        <v>87</v>
      </c>
      <c r="CG5" s="19" t="s">
        <v>88</v>
      </c>
      <c r="CH5" s="19" t="s">
        <v>89</v>
      </c>
      <c r="CI5" s="19" t="s">
        <v>90</v>
      </c>
      <c r="CJ5" s="19" t="s">
        <v>91</v>
      </c>
      <c r="CK5" s="19" t="s">
        <v>92</v>
      </c>
      <c r="CL5" s="19" t="s">
        <v>82</v>
      </c>
      <c r="CM5" s="19" t="s">
        <v>83</v>
      </c>
      <c r="CN5" s="19" t="s">
        <v>84</v>
      </c>
      <c r="CO5" s="19" t="s">
        <v>85</v>
      </c>
      <c r="CP5" s="19" t="s">
        <v>86</v>
      </c>
      <c r="CQ5" s="19" t="s">
        <v>87</v>
      </c>
      <c r="CR5" s="19" t="s">
        <v>88</v>
      </c>
      <c r="CS5" s="19" t="s">
        <v>89</v>
      </c>
      <c r="CT5" s="19" t="s">
        <v>90</v>
      </c>
      <c r="CU5" s="19" t="s">
        <v>91</v>
      </c>
      <c r="CV5" s="19" t="s">
        <v>92</v>
      </c>
      <c r="CW5" s="19" t="s">
        <v>82</v>
      </c>
      <c r="CX5" s="19" t="s">
        <v>83</v>
      </c>
      <c r="CY5" s="19" t="s">
        <v>84</v>
      </c>
      <c r="CZ5" s="19" t="s">
        <v>85</v>
      </c>
      <c r="DA5" s="19" t="s">
        <v>86</v>
      </c>
      <c r="DB5" s="19" t="s">
        <v>87</v>
      </c>
      <c r="DC5" s="19" t="s">
        <v>88</v>
      </c>
      <c r="DD5" s="19" t="s">
        <v>89</v>
      </c>
      <c r="DE5" s="19" t="s">
        <v>90</v>
      </c>
      <c r="DF5" s="19" t="s">
        <v>91</v>
      </c>
      <c r="DG5" s="19" t="s">
        <v>92</v>
      </c>
      <c r="DH5" s="19" t="s">
        <v>82</v>
      </c>
      <c r="DI5" s="19" t="s">
        <v>83</v>
      </c>
      <c r="DJ5" s="19" t="s">
        <v>84</v>
      </c>
      <c r="DK5" s="19" t="s">
        <v>85</v>
      </c>
      <c r="DL5" s="19" t="s">
        <v>86</v>
      </c>
      <c r="DM5" s="19" t="s">
        <v>87</v>
      </c>
      <c r="DN5" s="19" t="s">
        <v>88</v>
      </c>
      <c r="DO5" s="19" t="s">
        <v>89</v>
      </c>
      <c r="DP5" s="19" t="s">
        <v>90</v>
      </c>
      <c r="DQ5" s="19" t="s">
        <v>91</v>
      </c>
      <c r="DR5" s="19" t="s">
        <v>92</v>
      </c>
      <c r="DS5" s="19" t="s">
        <v>82</v>
      </c>
      <c r="DT5" s="19" t="s">
        <v>83</v>
      </c>
      <c r="DU5" s="19" t="s">
        <v>84</v>
      </c>
      <c r="DV5" s="19" t="s">
        <v>85</v>
      </c>
      <c r="DW5" s="19" t="s">
        <v>86</v>
      </c>
      <c r="DX5" s="19" t="s">
        <v>87</v>
      </c>
      <c r="DY5" s="19" t="s">
        <v>88</v>
      </c>
      <c r="DZ5" s="19" t="s">
        <v>89</v>
      </c>
      <c r="EA5" s="19" t="s">
        <v>90</v>
      </c>
      <c r="EB5" s="19" t="s">
        <v>91</v>
      </c>
      <c r="EC5" s="19" t="s">
        <v>92</v>
      </c>
      <c r="ED5" s="19" t="s">
        <v>82</v>
      </c>
      <c r="EE5" s="19" t="s">
        <v>83</v>
      </c>
      <c r="EF5" s="19" t="s">
        <v>84</v>
      </c>
      <c r="EG5" s="19" t="s">
        <v>85</v>
      </c>
      <c r="EH5" s="19" t="s">
        <v>86</v>
      </c>
      <c r="EI5" s="19" t="s">
        <v>87</v>
      </c>
      <c r="EJ5" s="19" t="s">
        <v>88</v>
      </c>
      <c r="EK5" s="19" t="s">
        <v>89</v>
      </c>
      <c r="EL5" s="19" t="s">
        <v>90</v>
      </c>
      <c r="EM5" s="19" t="s">
        <v>91</v>
      </c>
      <c r="EN5" s="19" t="s">
        <v>92</v>
      </c>
    </row>
    <row r="6" spans="1:144" s="23" customFormat="1" x14ac:dyDescent="0.2">
      <c r="A6" s="15" t="s">
        <v>93</v>
      </c>
      <c r="B6" s="20">
        <f>B7</f>
        <v>2023</v>
      </c>
      <c r="C6" s="20">
        <f t="shared" ref="C6:W6" si="3">C7</f>
        <v>74021</v>
      </c>
      <c r="D6" s="20">
        <f t="shared" si="3"/>
        <v>47</v>
      </c>
      <c r="E6" s="20">
        <f t="shared" si="3"/>
        <v>1</v>
      </c>
      <c r="F6" s="20">
        <f t="shared" si="3"/>
        <v>0</v>
      </c>
      <c r="G6" s="20">
        <f t="shared" si="3"/>
        <v>0</v>
      </c>
      <c r="H6" s="20" t="str">
        <f t="shared" si="3"/>
        <v>福島県　北塩原村</v>
      </c>
      <c r="I6" s="20" t="str">
        <f t="shared" si="3"/>
        <v>法非適用</v>
      </c>
      <c r="J6" s="20" t="str">
        <f t="shared" si="3"/>
        <v>水道事業</v>
      </c>
      <c r="K6" s="20" t="str">
        <f t="shared" si="3"/>
        <v>簡易水道事業</v>
      </c>
      <c r="L6" s="20" t="str">
        <f t="shared" si="3"/>
        <v>D3</v>
      </c>
      <c r="M6" s="20" t="str">
        <f t="shared" si="3"/>
        <v>非設置</v>
      </c>
      <c r="N6" s="21" t="str">
        <f t="shared" si="3"/>
        <v>-</v>
      </c>
      <c r="O6" s="21" t="str">
        <f t="shared" si="3"/>
        <v>該当数値なし</v>
      </c>
      <c r="P6" s="21">
        <f t="shared" si="3"/>
        <v>99.49</v>
      </c>
      <c r="Q6" s="21">
        <f t="shared" si="3"/>
        <v>2970</v>
      </c>
      <c r="R6" s="21">
        <f t="shared" si="3"/>
        <v>2427</v>
      </c>
      <c r="S6" s="21">
        <f t="shared" si="3"/>
        <v>234.08</v>
      </c>
      <c r="T6" s="21">
        <f t="shared" si="3"/>
        <v>10.37</v>
      </c>
      <c r="U6" s="21">
        <f t="shared" si="3"/>
        <v>2343</v>
      </c>
      <c r="V6" s="21">
        <f t="shared" si="3"/>
        <v>1.99</v>
      </c>
      <c r="W6" s="21">
        <f t="shared" si="3"/>
        <v>1177.3900000000001</v>
      </c>
      <c r="X6" s="22">
        <f>IF(X7="",NA(),X7)</f>
        <v>76.27</v>
      </c>
      <c r="Y6" s="22">
        <f t="shared" ref="Y6:AG6" si="4">IF(Y7="",NA(),Y7)</f>
        <v>68.319999999999993</v>
      </c>
      <c r="Z6" s="22">
        <f t="shared" si="4"/>
        <v>67</v>
      </c>
      <c r="AA6" s="22">
        <f t="shared" si="4"/>
        <v>63.38</v>
      </c>
      <c r="AB6" s="22">
        <f t="shared" si="4"/>
        <v>92.19</v>
      </c>
      <c r="AC6" s="22">
        <f t="shared" si="4"/>
        <v>79.099999999999994</v>
      </c>
      <c r="AD6" s="22">
        <f t="shared" si="4"/>
        <v>79.33</v>
      </c>
      <c r="AE6" s="22">
        <f t="shared" si="4"/>
        <v>73.540000000000006</v>
      </c>
      <c r="AF6" s="22">
        <f t="shared" si="4"/>
        <v>75.44</v>
      </c>
      <c r="AG6" s="22">
        <f t="shared" si="4"/>
        <v>78.14</v>
      </c>
      <c r="AH6" s="21" t="str">
        <f>IF(AH7="","",IF(AH7="-","【-】","【"&amp;SUBSTITUTE(TEXT(AH7,"#,##0.00"),"-","△")&amp;"】"))</f>
        <v>【76.13】</v>
      </c>
      <c r="AI6" s="21" t="e">
        <f>IF(AI7="",NA(),AI7)</f>
        <v>#N/A</v>
      </c>
      <c r="AJ6" s="21" t="e">
        <f t="shared" ref="AJ6:AR6" si="5">IF(AJ7="",NA(),AJ7)</f>
        <v>#N/A</v>
      </c>
      <c r="AK6" s="21" t="e">
        <f t="shared" si="5"/>
        <v>#N/A</v>
      </c>
      <c r="AL6" s="21" t="e">
        <f t="shared" si="5"/>
        <v>#N/A</v>
      </c>
      <c r="AM6" s="21" t="e">
        <f t="shared" si="5"/>
        <v>#N/A</v>
      </c>
      <c r="AN6" s="21" t="e">
        <f t="shared" si="5"/>
        <v>#N/A</v>
      </c>
      <c r="AO6" s="21" t="e">
        <f t="shared" si="5"/>
        <v>#N/A</v>
      </c>
      <c r="AP6" s="21" t="e">
        <f t="shared" si="5"/>
        <v>#N/A</v>
      </c>
      <c r="AQ6" s="21" t="e">
        <f t="shared" si="5"/>
        <v>#N/A</v>
      </c>
      <c r="AR6" s="21" t="e">
        <f t="shared" si="5"/>
        <v>#N/A</v>
      </c>
      <c r="AS6" s="21" t="str">
        <f>IF(AS7="","",IF(AS7="-","【-】","【"&amp;SUBSTITUTE(TEXT(AS7,"#,##0.00"),"-","△")&amp;"】"))</f>
        <v/>
      </c>
      <c r="AT6" s="21" t="e">
        <f>IF(AT7="",NA(),AT7)</f>
        <v>#N/A</v>
      </c>
      <c r="AU6" s="21" t="e">
        <f t="shared" ref="AU6:BC6" si="6">IF(AU7="",NA(),AU7)</f>
        <v>#N/A</v>
      </c>
      <c r="AV6" s="21" t="e">
        <f t="shared" si="6"/>
        <v>#N/A</v>
      </c>
      <c r="AW6" s="21" t="e">
        <f t="shared" si="6"/>
        <v>#N/A</v>
      </c>
      <c r="AX6" s="21" t="e">
        <f t="shared" si="6"/>
        <v>#N/A</v>
      </c>
      <c r="AY6" s="21" t="e">
        <f t="shared" si="6"/>
        <v>#N/A</v>
      </c>
      <c r="AZ6" s="21" t="e">
        <f t="shared" si="6"/>
        <v>#N/A</v>
      </c>
      <c r="BA6" s="21" t="e">
        <f t="shared" si="6"/>
        <v>#N/A</v>
      </c>
      <c r="BB6" s="21" t="e">
        <f t="shared" si="6"/>
        <v>#N/A</v>
      </c>
      <c r="BC6" s="21" t="e">
        <f t="shared" si="6"/>
        <v>#N/A</v>
      </c>
      <c r="BD6" s="21" t="str">
        <f>IF(BD7="","",IF(BD7="-","【-】","【"&amp;SUBSTITUTE(TEXT(BD7,"#,##0.00"),"-","△")&amp;"】"))</f>
        <v/>
      </c>
      <c r="BE6" s="22">
        <f>IF(BE7="",NA(),BE7)</f>
        <v>1229.51</v>
      </c>
      <c r="BF6" s="22">
        <f t="shared" ref="BF6:BN6" si="7">IF(BF7="",NA(),BF7)</f>
        <v>1329.25</v>
      </c>
      <c r="BG6" s="22">
        <f t="shared" si="7"/>
        <v>1222.6199999999999</v>
      </c>
      <c r="BH6" s="22">
        <f t="shared" si="7"/>
        <v>1241.03</v>
      </c>
      <c r="BI6" s="22">
        <f t="shared" si="7"/>
        <v>1192.08</v>
      </c>
      <c r="BJ6" s="22">
        <f t="shared" si="7"/>
        <v>1018.52</v>
      </c>
      <c r="BK6" s="22">
        <f t="shared" si="7"/>
        <v>949.61</v>
      </c>
      <c r="BL6" s="22">
        <f t="shared" si="7"/>
        <v>918.84</v>
      </c>
      <c r="BM6" s="22">
        <f t="shared" si="7"/>
        <v>955.49</v>
      </c>
      <c r="BN6" s="22">
        <f t="shared" si="7"/>
        <v>1017.9</v>
      </c>
      <c r="BO6" s="21" t="str">
        <f>IF(BO7="","",IF(BO7="-","【-】","【"&amp;SUBSTITUTE(TEXT(BO7,"#,##0.00"),"-","△")&amp;"】"))</f>
        <v>【1,045.20】</v>
      </c>
      <c r="BP6" s="22">
        <f>IF(BP7="",NA(),BP7)</f>
        <v>51.33</v>
      </c>
      <c r="BQ6" s="22">
        <f t="shared" ref="BQ6:BY6" si="8">IF(BQ7="",NA(),BQ7)</f>
        <v>50.7</v>
      </c>
      <c r="BR6" s="22">
        <f t="shared" si="8"/>
        <v>49.57</v>
      </c>
      <c r="BS6" s="22">
        <f t="shared" si="8"/>
        <v>51.85</v>
      </c>
      <c r="BT6" s="22">
        <f t="shared" si="8"/>
        <v>71.37</v>
      </c>
      <c r="BU6" s="22">
        <f t="shared" si="8"/>
        <v>58.79</v>
      </c>
      <c r="BV6" s="22">
        <f t="shared" si="8"/>
        <v>58.41</v>
      </c>
      <c r="BW6" s="22">
        <f t="shared" si="8"/>
        <v>58.27</v>
      </c>
      <c r="BX6" s="22">
        <f t="shared" si="8"/>
        <v>55.15</v>
      </c>
      <c r="BY6" s="22">
        <f t="shared" si="8"/>
        <v>53.95</v>
      </c>
      <c r="BZ6" s="21" t="str">
        <f>IF(BZ7="","",IF(BZ7="-","【-】","【"&amp;SUBSTITUTE(TEXT(BZ7,"#,##0.00"),"-","△")&amp;"】"))</f>
        <v>【49.51】</v>
      </c>
      <c r="CA6" s="22">
        <f>IF(CA7="",NA(),CA7)</f>
        <v>236.96</v>
      </c>
      <c r="CB6" s="22">
        <f t="shared" ref="CB6:CJ6" si="9">IF(CB7="",NA(),CB7)</f>
        <v>247.77</v>
      </c>
      <c r="CC6" s="22">
        <f t="shared" si="9"/>
        <v>278.94</v>
      </c>
      <c r="CD6" s="22">
        <f t="shared" si="9"/>
        <v>252.34</v>
      </c>
      <c r="CE6" s="22">
        <f t="shared" si="9"/>
        <v>195.44</v>
      </c>
      <c r="CF6" s="22">
        <f t="shared" si="9"/>
        <v>298.25</v>
      </c>
      <c r="CG6" s="22">
        <f t="shared" si="9"/>
        <v>303.27999999999997</v>
      </c>
      <c r="CH6" s="22">
        <f t="shared" si="9"/>
        <v>303.81</v>
      </c>
      <c r="CI6" s="22">
        <f t="shared" si="9"/>
        <v>310.26</v>
      </c>
      <c r="CJ6" s="22">
        <f t="shared" si="9"/>
        <v>318.99</v>
      </c>
      <c r="CK6" s="21" t="str">
        <f>IF(CK7="","",IF(CK7="-","【-】","【"&amp;SUBSTITUTE(TEXT(CK7,"#,##0.00"),"-","△")&amp;"】"))</f>
        <v>【317.14】</v>
      </c>
      <c r="CL6" s="22">
        <f>IF(CL7="",NA(),CL7)</f>
        <v>52.71</v>
      </c>
      <c r="CM6" s="22">
        <f t="shared" ref="CM6:CU6" si="10">IF(CM7="",NA(),CM7)</f>
        <v>47.76</v>
      </c>
      <c r="CN6" s="22">
        <f t="shared" si="10"/>
        <v>38.85</v>
      </c>
      <c r="CO6" s="22">
        <f t="shared" si="10"/>
        <v>40.44</v>
      </c>
      <c r="CP6" s="22">
        <f t="shared" si="10"/>
        <v>39.19</v>
      </c>
      <c r="CQ6" s="22">
        <f t="shared" si="10"/>
        <v>56.04</v>
      </c>
      <c r="CR6" s="22">
        <f t="shared" si="10"/>
        <v>58.52</v>
      </c>
      <c r="CS6" s="22">
        <f t="shared" si="10"/>
        <v>58.88</v>
      </c>
      <c r="CT6" s="22">
        <f t="shared" si="10"/>
        <v>58.16</v>
      </c>
      <c r="CU6" s="22">
        <f t="shared" si="10"/>
        <v>55.9</v>
      </c>
      <c r="CV6" s="21" t="str">
        <f>IF(CV7="","",IF(CV7="-","【-】","【"&amp;SUBSTITUTE(TEXT(CV7,"#,##0.00"),"-","△")&amp;"】"))</f>
        <v>【55.00】</v>
      </c>
      <c r="CW6" s="22">
        <f>IF(CW7="",NA(),CW7)</f>
        <v>70.69</v>
      </c>
      <c r="CX6" s="22">
        <f t="shared" ref="CX6:DF6" si="11">IF(CX7="",NA(),CX7)</f>
        <v>70.69</v>
      </c>
      <c r="CY6" s="22">
        <f t="shared" si="11"/>
        <v>90</v>
      </c>
      <c r="CZ6" s="22">
        <f t="shared" si="11"/>
        <v>90</v>
      </c>
      <c r="DA6" s="22">
        <f t="shared" si="11"/>
        <v>90</v>
      </c>
      <c r="DB6" s="22">
        <f t="shared" si="11"/>
        <v>72.78</v>
      </c>
      <c r="DC6" s="22">
        <f t="shared" si="11"/>
        <v>71.33</v>
      </c>
      <c r="DD6" s="22">
        <f t="shared" si="11"/>
        <v>71.150000000000006</v>
      </c>
      <c r="DE6" s="22">
        <f t="shared" si="11"/>
        <v>70.34</v>
      </c>
      <c r="DF6" s="22">
        <f t="shared" si="11"/>
        <v>71.08</v>
      </c>
      <c r="DG6" s="21" t="str">
        <f>IF(DG7="","",IF(DG7="-","【-】","【"&amp;SUBSTITUTE(TEXT(DG7,"#,##0.00"),"-","△")&amp;"】"))</f>
        <v>【69.82】</v>
      </c>
      <c r="DH6" s="21" t="e">
        <f>IF(DH7="",NA(),DH7)</f>
        <v>#N/A</v>
      </c>
      <c r="DI6" s="21" t="e">
        <f t="shared" ref="DI6:DQ6" si="12">IF(DI7="",NA(),DI7)</f>
        <v>#N/A</v>
      </c>
      <c r="DJ6" s="21" t="e">
        <f t="shared" si="12"/>
        <v>#N/A</v>
      </c>
      <c r="DK6" s="21" t="e">
        <f t="shared" si="12"/>
        <v>#N/A</v>
      </c>
      <c r="DL6" s="21" t="e">
        <f t="shared" si="12"/>
        <v>#N/A</v>
      </c>
      <c r="DM6" s="21" t="e">
        <f t="shared" si="12"/>
        <v>#N/A</v>
      </c>
      <c r="DN6" s="21" t="e">
        <f t="shared" si="12"/>
        <v>#N/A</v>
      </c>
      <c r="DO6" s="21" t="e">
        <f t="shared" si="12"/>
        <v>#N/A</v>
      </c>
      <c r="DP6" s="21" t="e">
        <f t="shared" si="12"/>
        <v>#N/A</v>
      </c>
      <c r="DQ6" s="21" t="e">
        <f t="shared" si="12"/>
        <v>#N/A</v>
      </c>
      <c r="DR6" s="21" t="str">
        <f>IF(DR7="","",IF(DR7="-","【-】","【"&amp;SUBSTITUTE(TEXT(DR7,"#,##0.00"),"-","△")&amp;"】"))</f>
        <v/>
      </c>
      <c r="DS6" s="21" t="e">
        <f>IF(DS7="",NA(),DS7)</f>
        <v>#N/A</v>
      </c>
      <c r="DT6" s="21" t="e">
        <f t="shared" ref="DT6:EB6" si="13">IF(DT7="",NA(),DT7)</f>
        <v>#N/A</v>
      </c>
      <c r="DU6" s="21" t="e">
        <f t="shared" si="13"/>
        <v>#N/A</v>
      </c>
      <c r="DV6" s="21" t="e">
        <f t="shared" si="13"/>
        <v>#N/A</v>
      </c>
      <c r="DW6" s="21" t="e">
        <f t="shared" si="13"/>
        <v>#N/A</v>
      </c>
      <c r="DX6" s="21" t="e">
        <f t="shared" si="13"/>
        <v>#N/A</v>
      </c>
      <c r="DY6" s="21" t="e">
        <f t="shared" si="13"/>
        <v>#N/A</v>
      </c>
      <c r="DZ6" s="21" t="e">
        <f t="shared" si="13"/>
        <v>#N/A</v>
      </c>
      <c r="EA6" s="21" t="e">
        <f t="shared" si="13"/>
        <v>#N/A</v>
      </c>
      <c r="EB6" s="21" t="e">
        <f t="shared" si="13"/>
        <v>#N/A</v>
      </c>
      <c r="EC6" s="21" t="str">
        <f>IF(EC7="","",IF(EC7="-","【-】","【"&amp;SUBSTITUTE(TEXT(EC7,"#,##0.00"),"-","△")&amp;"】"))</f>
        <v/>
      </c>
      <c r="ED6" s="22">
        <f>IF(ED7="",NA(),ED7)</f>
        <v>0.21</v>
      </c>
      <c r="EE6" s="22">
        <f t="shared" ref="EE6:EM6" si="14">IF(EE7="",NA(),EE7)</f>
        <v>0.05</v>
      </c>
      <c r="EF6" s="22">
        <f t="shared" si="14"/>
        <v>0.25</v>
      </c>
      <c r="EG6" s="21">
        <f t="shared" si="14"/>
        <v>0</v>
      </c>
      <c r="EH6" s="21">
        <f t="shared" si="14"/>
        <v>0</v>
      </c>
      <c r="EI6" s="22">
        <f t="shared" si="14"/>
        <v>0.71</v>
      </c>
      <c r="EJ6" s="22">
        <f t="shared" si="14"/>
        <v>0.72</v>
      </c>
      <c r="EK6" s="22">
        <f t="shared" si="14"/>
        <v>0.71</v>
      </c>
      <c r="EL6" s="22">
        <f t="shared" si="14"/>
        <v>0.55000000000000004</v>
      </c>
      <c r="EM6" s="22">
        <f t="shared" si="14"/>
        <v>0.44</v>
      </c>
      <c r="EN6" s="21" t="str">
        <f>IF(EN7="","",IF(EN7="-","【-】","【"&amp;SUBSTITUTE(TEXT(EN7,"#,##0.00"),"-","△")&amp;"】"))</f>
        <v>【0.40】</v>
      </c>
    </row>
    <row r="7" spans="1:144" s="23" customFormat="1" x14ac:dyDescent="0.2">
      <c r="A7" s="15"/>
      <c r="B7" s="24">
        <v>2023</v>
      </c>
      <c r="C7" s="24">
        <v>74021</v>
      </c>
      <c r="D7" s="24">
        <v>47</v>
      </c>
      <c r="E7" s="24">
        <v>1</v>
      </c>
      <c r="F7" s="24">
        <v>0</v>
      </c>
      <c r="G7" s="24">
        <v>0</v>
      </c>
      <c r="H7" s="24" t="s">
        <v>94</v>
      </c>
      <c r="I7" s="24" t="s">
        <v>95</v>
      </c>
      <c r="J7" s="24" t="s">
        <v>96</v>
      </c>
      <c r="K7" s="24" t="s">
        <v>97</v>
      </c>
      <c r="L7" s="24" t="s">
        <v>98</v>
      </c>
      <c r="M7" s="24" t="s">
        <v>99</v>
      </c>
      <c r="N7" s="25" t="s">
        <v>100</v>
      </c>
      <c r="O7" s="25" t="s">
        <v>101</v>
      </c>
      <c r="P7" s="25">
        <v>99.49</v>
      </c>
      <c r="Q7" s="25">
        <v>2970</v>
      </c>
      <c r="R7" s="25">
        <v>2427</v>
      </c>
      <c r="S7" s="25">
        <v>234.08</v>
      </c>
      <c r="T7" s="25">
        <v>10.37</v>
      </c>
      <c r="U7" s="25">
        <v>2343</v>
      </c>
      <c r="V7" s="25">
        <v>1.99</v>
      </c>
      <c r="W7" s="25">
        <v>1177.3900000000001</v>
      </c>
      <c r="X7" s="25">
        <v>76.27</v>
      </c>
      <c r="Y7" s="25">
        <v>68.319999999999993</v>
      </c>
      <c r="Z7" s="25">
        <v>67</v>
      </c>
      <c r="AA7" s="25">
        <v>63.38</v>
      </c>
      <c r="AB7" s="25">
        <v>92.19</v>
      </c>
      <c r="AC7" s="25">
        <v>79.099999999999994</v>
      </c>
      <c r="AD7" s="25">
        <v>79.33</v>
      </c>
      <c r="AE7" s="25">
        <v>73.540000000000006</v>
      </c>
      <c r="AF7" s="25">
        <v>75.44</v>
      </c>
      <c r="AG7" s="25">
        <v>78.14</v>
      </c>
      <c r="AH7" s="25">
        <v>76.13</v>
      </c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>
        <v>1229.51</v>
      </c>
      <c r="BF7" s="25">
        <v>1329.25</v>
      </c>
      <c r="BG7" s="25">
        <v>1222.6199999999999</v>
      </c>
      <c r="BH7" s="25">
        <v>1241.03</v>
      </c>
      <c r="BI7" s="25">
        <v>1192.08</v>
      </c>
      <c r="BJ7" s="25">
        <v>1018.52</v>
      </c>
      <c r="BK7" s="25">
        <v>949.61</v>
      </c>
      <c r="BL7" s="25">
        <v>918.84</v>
      </c>
      <c r="BM7" s="25">
        <v>955.49</v>
      </c>
      <c r="BN7" s="25">
        <v>1017.9</v>
      </c>
      <c r="BO7" s="25">
        <v>1045.2</v>
      </c>
      <c r="BP7" s="25">
        <v>51.33</v>
      </c>
      <c r="BQ7" s="25">
        <v>50.7</v>
      </c>
      <c r="BR7" s="25">
        <v>49.57</v>
      </c>
      <c r="BS7" s="25">
        <v>51.85</v>
      </c>
      <c r="BT7" s="25">
        <v>71.37</v>
      </c>
      <c r="BU7" s="25">
        <v>58.79</v>
      </c>
      <c r="BV7" s="25">
        <v>58.41</v>
      </c>
      <c r="BW7" s="25">
        <v>58.27</v>
      </c>
      <c r="BX7" s="25">
        <v>55.15</v>
      </c>
      <c r="BY7" s="25">
        <v>53.95</v>
      </c>
      <c r="BZ7" s="25">
        <v>49.51</v>
      </c>
      <c r="CA7" s="25">
        <v>236.96</v>
      </c>
      <c r="CB7" s="25">
        <v>247.77</v>
      </c>
      <c r="CC7" s="25">
        <v>278.94</v>
      </c>
      <c r="CD7" s="25">
        <v>252.34</v>
      </c>
      <c r="CE7" s="25">
        <v>195.44</v>
      </c>
      <c r="CF7" s="25">
        <v>298.25</v>
      </c>
      <c r="CG7" s="25">
        <v>303.27999999999997</v>
      </c>
      <c r="CH7" s="25">
        <v>303.81</v>
      </c>
      <c r="CI7" s="25">
        <v>310.26</v>
      </c>
      <c r="CJ7" s="25">
        <v>318.99</v>
      </c>
      <c r="CK7" s="25">
        <v>317.14</v>
      </c>
      <c r="CL7" s="25">
        <v>52.71</v>
      </c>
      <c r="CM7" s="25">
        <v>47.76</v>
      </c>
      <c r="CN7" s="25">
        <v>38.85</v>
      </c>
      <c r="CO7" s="25">
        <v>40.44</v>
      </c>
      <c r="CP7" s="25">
        <v>39.19</v>
      </c>
      <c r="CQ7" s="25">
        <v>56.04</v>
      </c>
      <c r="CR7" s="25">
        <v>58.52</v>
      </c>
      <c r="CS7" s="25">
        <v>58.88</v>
      </c>
      <c r="CT7" s="25">
        <v>58.16</v>
      </c>
      <c r="CU7" s="25">
        <v>55.9</v>
      </c>
      <c r="CV7" s="25">
        <v>55</v>
      </c>
      <c r="CW7" s="25">
        <v>70.69</v>
      </c>
      <c r="CX7" s="25">
        <v>70.69</v>
      </c>
      <c r="CY7" s="25">
        <v>90</v>
      </c>
      <c r="CZ7" s="25">
        <v>90</v>
      </c>
      <c r="DA7" s="25">
        <v>90</v>
      </c>
      <c r="DB7" s="25">
        <v>72.78</v>
      </c>
      <c r="DC7" s="25">
        <v>71.33</v>
      </c>
      <c r="DD7" s="25">
        <v>71.150000000000006</v>
      </c>
      <c r="DE7" s="25">
        <v>70.34</v>
      </c>
      <c r="DF7" s="25">
        <v>71.08</v>
      </c>
      <c r="DG7" s="25">
        <v>69.819999999999993</v>
      </c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>
        <v>0.21</v>
      </c>
      <c r="EE7" s="25">
        <v>0.05</v>
      </c>
      <c r="EF7" s="25">
        <v>0.25</v>
      </c>
      <c r="EG7" s="25">
        <v>0</v>
      </c>
      <c r="EH7" s="25">
        <v>0</v>
      </c>
      <c r="EI7" s="25">
        <v>0.71</v>
      </c>
      <c r="EJ7" s="25">
        <v>0.72</v>
      </c>
      <c r="EK7" s="25">
        <v>0.71</v>
      </c>
      <c r="EL7" s="25">
        <v>0.55000000000000004</v>
      </c>
      <c r="EM7" s="25">
        <v>0.44</v>
      </c>
      <c r="EN7" s="25">
        <v>0.4</v>
      </c>
    </row>
    <row r="8" spans="1:144" x14ac:dyDescent="0.2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</row>
    <row r="9" spans="1:144" x14ac:dyDescent="0.2">
      <c r="A9" s="27"/>
      <c r="B9" s="27" t="s">
        <v>102</v>
      </c>
      <c r="C9" s="27" t="s">
        <v>103</v>
      </c>
      <c r="D9" s="27" t="s">
        <v>104</v>
      </c>
      <c r="E9" s="27" t="s">
        <v>105</v>
      </c>
      <c r="F9" s="27" t="s">
        <v>106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2">
      <c r="A10" s="27" t="s">
        <v>45</v>
      </c>
      <c r="B10" s="28">
        <f>DATEVALUE($B7-B11&amp;"/1/"&amp;B12)</f>
        <v>36892</v>
      </c>
      <c r="C10" s="28">
        <f t="shared" ref="C10:F10" si="15">DATEVALUE($B7-C11&amp;"/1/"&amp;C12)</f>
        <v>37257</v>
      </c>
      <c r="D10" s="28">
        <f t="shared" si="15"/>
        <v>37622</v>
      </c>
      <c r="E10" s="28">
        <f t="shared" si="15"/>
        <v>37987</v>
      </c>
      <c r="F10" s="28">
        <f t="shared" si="15"/>
        <v>38353</v>
      </c>
    </row>
    <row r="11" spans="1:144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107</v>
      </c>
    </row>
    <row r="12" spans="1:144" x14ac:dyDescent="0.2">
      <c r="B12">
        <v>1</v>
      </c>
      <c r="C12">
        <v>1</v>
      </c>
      <c r="D12">
        <v>1</v>
      </c>
      <c r="E12">
        <v>1</v>
      </c>
      <c r="F12">
        <v>1</v>
      </c>
      <c r="G12" t="s">
        <v>108</v>
      </c>
    </row>
    <row r="13" spans="1:144" x14ac:dyDescent="0.2">
      <c r="B13" t="s">
        <v>109</v>
      </c>
      <c r="C13" t="s">
        <v>110</v>
      </c>
      <c r="D13" t="s">
        <v>109</v>
      </c>
      <c r="E13" t="s">
        <v>109</v>
      </c>
      <c r="F13" t="s">
        <v>111</v>
      </c>
      <c r="G13" t="s">
        <v>112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