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SYQNxiGtICuEsLjuIkAsGDuZY56pgbt5+hSisbQCKOEp3kp04OBGb7FXhTuKewTCckumLp3/2wMNi5PJc4mVw==" workbookSaltValue="iP9OSgXWBmwjOzMBgs1R7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<sst xmlns="http://schemas.openxmlformats.org/spreadsheetml/2006/main" xmlns:r="http://schemas.openxmlformats.org/officeDocument/2006/relationships" count="111" uniqueCount="111">
  <si>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</si>
  <si>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</si>
  <si>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</si>
  <si>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</si>
  <si>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</si>
  <si>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</si>
  <si>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</si>
  <si>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</si>
  <si>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1⑤</t>
  </si>
  <si>
    <t>全体総括</t>
    <rPh sb="0" eb="2">
      <t>ゼンタイ</t>
    </rPh>
    <rPh sb="2" eb="4">
      <t>ソウカツ</t>
    </rPh>
    <phoneticPr fontId="1"/>
  </si>
  <si>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</si>
  <si>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</si>
  <si>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</si>
  <si>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</si>
  <si>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</si>
  <si>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</si>
  <si>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</si>
  <si>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</si>
  <si>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</si>
  <si>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</si>
  <si>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</si>
  <si>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</si>
  <si>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</si>
  <si>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</si>
  <si>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</si>
  <si>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</si>
  <si>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</si>
  <si>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</si>
  <si>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</si>
  <si>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</si>
  <si>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</si>
  <si>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</si>
  <si>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</si>
  <si>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　人口減少に伴う水需要減少に加え、老朽施設の更新需要増大が見込まれる厳しい経営環境にあります。
　将来にわたり安全で強靭な水道を持続していくため、令和５年度に水道ビジョンを策定し、固定資産の最適化や企業債の平準化など、長期的かつ計画的な経営改善に努めています。
　今後の経営環境の改善に向け、料金改定を視野に入れた対策が必要と考えます。</t>
    <rPh sb="73" eb="75">
      <t>レイワ</t>
    </rPh>
    <rPh sb="76" eb="78">
      <t>ネンド</t>
    </rPh>
    <rPh sb="86" eb="88">
      <t>サクテイ</t>
    </rPh>
    <rPh sb="123" eb="124">
      <t>ツト</t>
    </rPh>
    <rPh sb="132" eb="134">
      <t>コンゴ</t>
    </rPh>
    <rPh sb="135" eb="137">
      <t>ケイエイ</t>
    </rPh>
    <rPh sb="137" eb="139">
      <t>カンキョウ</t>
    </rPh>
    <rPh sb="140" eb="142">
      <t>カイゼン</t>
    </rPh>
    <rPh sb="143" eb="144">
      <t>ム</t>
    </rPh>
    <rPh sb="146" eb="148">
      <t>リョウキン</t>
    </rPh>
    <rPh sb="148" eb="150">
      <t>カイテイ</t>
    </rPh>
    <rPh sb="151" eb="153">
      <t>シヤ</t>
    </rPh>
    <rPh sb="154" eb="155">
      <t>イ</t>
    </rPh>
    <rPh sb="157" eb="159">
      <t>タイサク</t>
    </rPh>
    <rPh sb="160" eb="162">
      <t>ヒツヨウ</t>
    </rPh>
    <rPh sb="163" eb="164">
      <t>カンガ</t>
    </rPh>
    <phoneticPr fontId="1"/>
  </si>
  <si>
    <t>【】</t>
  </si>
  <si>
    <t>⑤料金回収率(％)</t>
    <rPh sb="1" eb="3">
      <t>リョウキン</t>
    </rPh>
    <rPh sb="3" eb="5">
      <t>カイシュウ</t>
    </rPh>
    <rPh sb="5" eb="6">
      <t>リツ</t>
    </rPh>
    <phoneticPr fontId="1"/>
  </si>
  <si>
    <t>令和5年度全国平均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</si>
  <si>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</si>
  <si>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</si>
  <si>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</si>
  <si>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</si>
  <si>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</si>
  <si>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</si>
  <si>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</si>
  <si>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</si>
  <si>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</si>
  <si>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</si>
  <si>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</si>
  <si>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</si>
  <si>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</si>
  <si>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</si>
  <si>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</si>
  <si>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</si>
  <si>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</si>
  <si>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</si>
  <si>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</si>
  <si>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</si>
  <si>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</si>
  <si>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</si>
  <si>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</si>
  <si>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</si>
  <si>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</si>
  <si>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</si>
  <si>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</si>
  <si>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</si>
  <si>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</si>
  <si>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</si>
  <si>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</si>
  <si>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</si>
  <si>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</si>
  <si>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</si>
  <si>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</si>
  <si>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</si>
  <si>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</si>
  <si>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　『①有形固定資産減価償却率』は、年々増加傾向にあり、施設の老朽化が進んでいる状況です。
　『②管路経年化率』は、大きな変動はなく、類似団体平均値より下回っています。
　『③管路更新率』は、生活基盤耐震化等交付金を活用した管路の更新を進めており、年度毎のばらつきはあるものの、類似団体と比較しても概ね良好であると思われます。
　</t>
    <rPh sb="3" eb="5">
      <t>ユウケイ</t>
    </rPh>
    <rPh sb="5" eb="9">
      <t>コテイシサン</t>
    </rPh>
    <rPh sb="9" eb="11">
      <t>ゲンカ</t>
    </rPh>
    <rPh sb="11" eb="14">
      <t>ショウキャクリツ</t>
    </rPh>
    <rPh sb="17" eb="19">
      <t>ネンネン</t>
    </rPh>
    <rPh sb="19" eb="21">
      <t>ゾウカ</t>
    </rPh>
    <rPh sb="21" eb="23">
      <t>ケイコウ</t>
    </rPh>
    <rPh sb="27" eb="29">
      <t>シセツ</t>
    </rPh>
    <rPh sb="30" eb="33">
      <t>ロウキュウカ</t>
    </rPh>
    <rPh sb="34" eb="35">
      <t>スス</t>
    </rPh>
    <rPh sb="39" eb="41">
      <t>ジョウキョウ</t>
    </rPh>
    <rPh sb="49" eb="51">
      <t>カンロ</t>
    </rPh>
    <rPh sb="51" eb="53">
      <t>ケイネン</t>
    </rPh>
    <rPh sb="53" eb="54">
      <t>カ</t>
    </rPh>
    <rPh sb="54" eb="55">
      <t>リツ</t>
    </rPh>
    <rPh sb="58" eb="59">
      <t>オオ</t>
    </rPh>
    <rPh sb="61" eb="63">
      <t>ヘンドウ</t>
    </rPh>
    <rPh sb="67" eb="69">
      <t>ルイジ</t>
    </rPh>
    <rPh sb="69" eb="71">
      <t>ダンタイ</t>
    </rPh>
    <rPh sb="71" eb="74">
      <t>ヘイキンチ</t>
    </rPh>
    <rPh sb="76" eb="78">
      <t>シタマワ</t>
    </rPh>
    <rPh sb="119" eb="120">
      <t>スス</t>
    </rPh>
    <rPh sb="125" eb="127">
      <t>ネンド</t>
    </rPh>
    <rPh sb="127" eb="128">
      <t>ゴト</t>
    </rPh>
    <rPh sb="140" eb="142">
      <t>ルイジ</t>
    </rPh>
    <rPh sb="142" eb="144">
      <t>ダンタイ</t>
    </rPh>
    <rPh sb="145" eb="147">
      <t>ヒカク</t>
    </rPh>
    <rPh sb="150" eb="151">
      <t>オオム</t>
    </rPh>
    <rPh sb="152" eb="154">
      <t>リョウコウ</t>
    </rPh>
    <rPh sb="158" eb="159">
      <t>オモ</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</si>
  <si>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</si>
  <si>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</si>
  <si>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</si>
  <si>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</si>
  <si>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</si>
  <si>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</si>
  <si>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</si>
  <si>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</si>
  <si>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</si>
  <si>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</si>
  <si>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</si>
  <si>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</si>
  <si>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</si>
  <si>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</si>
  <si>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</si>
  <si>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</si>
  <si>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</si>
  <si>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</si>
  <si>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</si>
  <si>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</si>
  <si>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福島県　南会津町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</si>
  <si>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</si>
  <si>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</si>
  <si>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</si>
  <si>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</si>
  <si>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</si>
  <si>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</si>
  <si>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</si>
  <si>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</si>
  <si>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</si>
  <si>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</si>
  <si>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</si>
  <si>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</si>
  <si>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</si>
  <si>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</si>
  <si>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『①経常収支比率』は、単年度収支で黒字となっていますが、類似団体平均値を下回っている状況です。人口減に伴う料金収入の減少や、修繕費の増加などにより比率は減少しています。
　『③流動比率』は、現金等の流動資産に大きな変動がないものの、企業債残高が減少傾向にあることから、次年度も増加すると見込まれます。
　『④企業債残高対給水収益比率』や『⑦施設利用率』は、簡易水道事業と統合した影響が大きく、類似団体と比較しても大きな差があります。料金収入に対して投資の比率が大きいことが懸念されます。
　『⑤料金回収率』は、水道事業会計支弁職員の見直しなど経営の見える化を図った影響により、令和４年度以降大きく減少しています。依然として100％を下回っていることから、料金改定も視野に入れた対策が必要と考えます。
　『⑥給水原価』は地理的条件により広範囲の施設管理が必要なことから、類似団体平均値を上回っている状況です。
　『⑧有収率』は、漏水調査により大規模漏水は解消したものの、共同給水管等からの漏水が多発していることから、今後とも比率は横ばい傾向にあると考えます。</t>
    <rPh sb="43" eb="45">
      <t>ジョウキョウ</t>
    </rPh>
    <rPh sb="48" eb="51">
      <t>ジンコウゲン</t>
    </rPh>
    <rPh sb="52" eb="53">
      <t>トモナ</t>
    </rPh>
    <rPh sb="54" eb="56">
      <t>リョウキン</t>
    </rPh>
    <rPh sb="56" eb="58">
      <t>シュウニュウ</t>
    </rPh>
    <rPh sb="59" eb="61">
      <t>ゲンショウ</t>
    </rPh>
    <rPh sb="63" eb="66">
      <t>シュウゼンヒ</t>
    </rPh>
    <rPh sb="67" eb="69">
      <t>ゾウカ</t>
    </rPh>
    <rPh sb="77" eb="79">
      <t>ゲンショウ</t>
    </rPh>
    <rPh sb="97" eb="99">
      <t>ゲンキン</t>
    </rPh>
    <rPh sb="99" eb="100">
      <t>トウ</t>
    </rPh>
    <rPh sb="101" eb="103">
      <t>リュウドウ</t>
    </rPh>
    <rPh sb="103" eb="105">
      <t>シサン</t>
    </rPh>
    <rPh sb="106" eb="107">
      <t>オオ</t>
    </rPh>
    <rPh sb="109" eb="111">
      <t>ヘンドウ</t>
    </rPh>
    <rPh sb="118" eb="121">
      <t>キギョウサイ</t>
    </rPh>
    <rPh sb="121" eb="123">
      <t>ザンダカ</t>
    </rPh>
    <rPh sb="124" eb="126">
      <t>ゲンショウ</t>
    </rPh>
    <rPh sb="126" eb="128">
      <t>ケイコウ</t>
    </rPh>
    <rPh sb="140" eb="142">
      <t>ゾウカ</t>
    </rPh>
    <rPh sb="181" eb="183">
      <t>カンイ</t>
    </rPh>
    <rPh sb="183" eb="187">
      <t>スイドウジギョウ</t>
    </rPh>
    <rPh sb="188" eb="190">
      <t>トウゴウ</t>
    </rPh>
    <rPh sb="192" eb="194">
      <t>エイキョウ</t>
    </rPh>
    <rPh sb="195" eb="196">
      <t>オオ</t>
    </rPh>
    <rPh sb="209" eb="210">
      <t>オオ</t>
    </rPh>
    <rPh sb="212" eb="213">
      <t>サ</t>
    </rPh>
    <rPh sb="275" eb="277">
      <t>ケイエイ</t>
    </rPh>
    <rPh sb="292" eb="294">
      <t>レイワ</t>
    </rPh>
    <rPh sb="295" eb="297">
      <t>ネンド</t>
    </rPh>
    <rPh sb="297" eb="299">
      <t>イコウ</t>
    </rPh>
    <rPh sb="299" eb="300">
      <t>オオ</t>
    </rPh>
    <rPh sb="302" eb="304">
      <t>ゲンショウ</t>
    </rPh>
    <rPh sb="310" eb="312">
      <t>イゼン</t>
    </rPh>
    <rPh sb="320" eb="322">
      <t>シタマワ</t>
    </rPh>
    <rPh sb="419" eb="421">
      <t>ロウスイ</t>
    </rPh>
    <rPh sb="421" eb="423">
      <t>チョウサ</t>
    </rPh>
    <rPh sb="426" eb="429">
      <t>ダイキボ</t>
    </rPh>
    <rPh sb="429" eb="431">
      <t>ロウスイ</t>
    </rPh>
    <rPh sb="432" eb="434">
      <t>カイショウ</t>
    </rPh>
    <rPh sb="440" eb="442">
      <t>キョウドウ</t>
    </rPh>
    <rPh sb="442" eb="445">
      <t>キュウスイカン</t>
    </rPh>
    <rPh sb="445" eb="446">
      <t>トウ</t>
    </rPh>
    <rPh sb="449" eb="451">
      <t>ロウスイ</t>
    </rPh>
    <rPh sb="452" eb="454">
      <t>タハツ</t>
    </rPh>
    <rPh sb="463" eb="465">
      <t>コンゴ</t>
    </rPh>
    <rPh sb="467" eb="469">
      <t>ヒリツ</t>
    </rPh>
    <rPh sb="470" eb="471">
      <t>ヨコ</t>
    </rPh>
    <rPh sb="473" eb="475">
      <t>ケイコウ</t>
    </rPh>
    <rPh sb="479" eb="480">
      <t>カンガ</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</si>
</sst>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3.18</c:v>
                </c:pt>
                <c:pt idx="1">
                  <c:v>1.32</c:v>
                </c:pt>
                <c:pt idx="2">
                  <c:v>1.1000000000000001</c:v>
                </c:pt>
                <c:pt idx="3">
                  <c:v>0.31</c:v>
                </c:pt>
                <c:pt idx="4">
                  <c:v>0.31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0.42</c:v>
                </c:pt>
                <c:pt idx="1">
                  <c:v>0.44</c:v>
                </c:pt>
                <c:pt idx="2">
                  <c:v>0.5</c:v>
                </c:pt>
                <c:pt idx="3">
                  <c:v>0.4</c:v>
                </c:pt>
                <c:pt idx="4">
                  <c:v>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36.479999999999997</c:v>
                </c:pt>
                <c:pt idx="1">
                  <c:v>37.67</c:v>
                </c:pt>
                <c:pt idx="2">
                  <c:v>36.47</c:v>
                </c:pt>
                <c:pt idx="3">
                  <c:v>35.840000000000003</c:v>
                </c:pt>
                <c:pt idx="4">
                  <c:v>35.65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54.05</c:v>
                </c:pt>
                <c:pt idx="1">
                  <c:v>54.43</c:v>
                </c:pt>
                <c:pt idx="2">
                  <c:v>53.87</c:v>
                </c:pt>
                <c:pt idx="3">
                  <c:v>54.49</c:v>
                </c:pt>
                <c:pt idx="4">
                  <c:v>54.8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76.56</c:v>
                </c:pt>
                <c:pt idx="1">
                  <c:v>71.040000000000006</c:v>
                </c:pt>
                <c:pt idx="2">
                  <c:v>71.14</c:v>
                </c:pt>
                <c:pt idx="3">
                  <c:v>73.61</c:v>
                </c:pt>
                <c:pt idx="4">
                  <c:v>73.19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80.510000000000005</c:v>
                </c:pt>
                <c:pt idx="1">
                  <c:v>79.44</c:v>
                </c:pt>
                <c:pt idx="2">
                  <c:v>79.489999999999995</c:v>
                </c:pt>
                <c:pt idx="3">
                  <c:v>78.8</c:v>
                </c:pt>
                <c:pt idx="4">
                  <c:v>77.98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103.63</c:v>
                </c:pt>
                <c:pt idx="1">
                  <c:v>103.87</c:v>
                </c:pt>
                <c:pt idx="2">
                  <c:v>102.36</c:v>
                </c:pt>
                <c:pt idx="3">
                  <c:v>104.99</c:v>
                </c:pt>
                <c:pt idx="4">
                  <c:v>103.68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108.46</c:v>
                </c:pt>
                <c:pt idx="1">
                  <c:v>109.02</c:v>
                </c:pt>
                <c:pt idx="2">
                  <c:v>107.81</c:v>
                </c:pt>
                <c:pt idx="3">
                  <c:v>107.21</c:v>
                </c:pt>
                <c:pt idx="4">
                  <c:v>105.97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53.02</c:v>
                </c:pt>
                <c:pt idx="1">
                  <c:v>54.81</c:v>
                </c:pt>
                <c:pt idx="2">
                  <c:v>56.67</c:v>
                </c:pt>
                <c:pt idx="3">
                  <c:v>57.93</c:v>
                </c:pt>
                <c:pt idx="4">
                  <c:v>59.37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49.12</c:v>
                </c:pt>
                <c:pt idx="1">
                  <c:v>49.39</c:v>
                </c:pt>
                <c:pt idx="2">
                  <c:v>50.75</c:v>
                </c:pt>
                <c:pt idx="3">
                  <c:v>51.72</c:v>
                </c:pt>
                <c:pt idx="4">
                  <c:v>52.27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22.35</c:v>
                </c:pt>
                <c:pt idx="1">
                  <c:v>22.33</c:v>
                </c:pt>
                <c:pt idx="2">
                  <c:v>22.23</c:v>
                </c:pt>
                <c:pt idx="3">
                  <c:v>22.23</c:v>
                </c:pt>
                <c:pt idx="4">
                  <c:v>22.22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16.760000000000002</c:v>
                </c:pt>
                <c:pt idx="1">
                  <c:v>18.57</c:v>
                </c:pt>
                <c:pt idx="2">
                  <c:v>21.14</c:v>
                </c:pt>
                <c:pt idx="3">
                  <c:v>22.12</c:v>
                </c:pt>
                <c:pt idx="4">
                  <c:v>25.67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11.94</c:v>
                </c:pt>
                <c:pt idx="1">
                  <c:v>11</c:v>
                </c:pt>
                <c:pt idx="2">
                  <c:v>8.86</c:v>
                </c:pt>
                <c:pt idx="3">
                  <c:v>7.65</c:v>
                </c:pt>
                <c:pt idx="4">
                  <c:v>8.52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120.57</c:v>
                </c:pt>
                <c:pt idx="1">
                  <c:v>114.65</c:v>
                </c:pt>
                <c:pt idx="2">
                  <c:v>111.67</c:v>
                </c:pt>
                <c:pt idx="3">
                  <c:v>106.59</c:v>
                </c:pt>
                <c:pt idx="4">
                  <c:v>120.06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362.93</c:v>
                </c:pt>
                <c:pt idx="1">
                  <c:v>371.81</c:v>
                </c:pt>
                <c:pt idx="2">
                  <c:v>384.23</c:v>
                </c:pt>
                <c:pt idx="3">
                  <c:v>364.3</c:v>
                </c:pt>
                <c:pt idx="4">
                  <c:v>378.87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928.17</c:v>
                </c:pt>
                <c:pt idx="1">
                  <c:v>982.14</c:v>
                </c:pt>
                <c:pt idx="2">
                  <c:v>947.55</c:v>
                </c:pt>
                <c:pt idx="3">
                  <c:v>915.19</c:v>
                </c:pt>
                <c:pt idx="4">
                  <c:v>903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439.05</c:v>
                </c:pt>
                <c:pt idx="1">
                  <c:v>465.85</c:v>
                </c:pt>
                <c:pt idx="2">
                  <c:v>439.43</c:v>
                </c:pt>
                <c:pt idx="3">
                  <c:v>438.41</c:v>
                </c:pt>
                <c:pt idx="4">
                  <c:v>430.23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96.39</c:v>
                </c:pt>
                <c:pt idx="1">
                  <c:v>95.32</c:v>
                </c:pt>
                <c:pt idx="2">
                  <c:v>95.06</c:v>
                </c:pt>
                <c:pt idx="3">
                  <c:v>88.56</c:v>
                </c:pt>
                <c:pt idx="4">
                  <c:v>89.17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95.26</c:v>
                </c:pt>
                <c:pt idx="1">
                  <c:v>92.39</c:v>
                </c:pt>
                <c:pt idx="2">
                  <c:v>94.41</c:v>
                </c:pt>
                <c:pt idx="3">
                  <c:v>90.96</c:v>
                </c:pt>
                <c:pt idx="4">
                  <c:v>90.66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236.16</c:v>
                </c:pt>
                <c:pt idx="1">
                  <c:v>232.76</c:v>
                </c:pt>
                <c:pt idx="2">
                  <c:v>238.68</c:v>
                </c:pt>
                <c:pt idx="3">
                  <c:v>254.71</c:v>
                </c:pt>
                <c:pt idx="4">
                  <c:v>252.53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192.82</c:v>
                </c:pt>
                <c:pt idx="1">
                  <c:v>192.98</c:v>
                </c:pt>
                <c:pt idx="2">
                  <c:v>192.13</c:v>
                </c:pt>
                <c:pt idx="3">
                  <c:v>197.04</c:v>
                </c:pt>
                <c:pt idx="4">
                  <c:v>199.33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【177.56】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【25.37】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【0.62】</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E7" zoomScale="85" zoomScaleNormal="85"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南会津町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v>
      </c>
      <c r="C7" s="13"/>
      <c r="D7" s="13"/>
      <c r="E7" s="13"/>
      <c r="F7" s="13"/>
      <c r="G7" s="13"/>
      <c r="H7" s="13"/>
      <c r="I7" s="5" t="s">
        <v>10</v>
      </c>
      <c r="J7" s="13"/>
      <c r="K7" s="13"/>
      <c r="L7" s="13"/>
      <c r="M7" s="13"/>
      <c r="N7" s="13"/>
      <c r="O7" s="22"/>
      <c r="P7" s="25" t="s">
        <v>2</v>
      </c>
      <c r="Q7" s="25"/>
      <c r="R7" s="25"/>
      <c r="S7" s="25"/>
      <c r="T7" s="25"/>
      <c r="U7" s="25"/>
      <c r="V7" s="25"/>
      <c r="W7" s="25" t="s">
        <v>12</v>
      </c>
      <c r="X7" s="25"/>
      <c r="Y7" s="25"/>
      <c r="Z7" s="25"/>
      <c r="AA7" s="25"/>
      <c r="AB7" s="25"/>
      <c r="AC7" s="25"/>
      <c r="AD7" s="25" t="s">
        <v>5</v>
      </c>
      <c r="AE7" s="25"/>
      <c r="AF7" s="25"/>
      <c r="AG7" s="25"/>
      <c r="AH7" s="25"/>
      <c r="AI7" s="25"/>
      <c r="AJ7" s="25"/>
      <c r="AK7" s="2"/>
      <c r="AL7" s="25" t="s">
        <v>13</v>
      </c>
      <c r="AM7" s="25"/>
      <c r="AN7" s="25"/>
      <c r="AO7" s="25"/>
      <c r="AP7" s="25"/>
      <c r="AQ7" s="25"/>
      <c r="AR7" s="25"/>
      <c r="AS7" s="25"/>
      <c r="AT7" s="5" t="s">
        <v>6</v>
      </c>
      <c r="AU7" s="13"/>
      <c r="AV7" s="13"/>
      <c r="AW7" s="13"/>
      <c r="AX7" s="13"/>
      <c r="AY7" s="13"/>
      <c r="AZ7" s="13"/>
      <c r="BA7" s="13"/>
      <c r="BB7" s="25" t="s">
        <v>16</v>
      </c>
      <c r="BC7" s="25"/>
      <c r="BD7" s="25"/>
      <c r="BE7" s="25"/>
      <c r="BF7" s="25"/>
      <c r="BG7" s="25"/>
      <c r="BH7" s="25"/>
      <c r="BI7" s="25"/>
      <c r="BJ7" s="3"/>
      <c r="BK7" s="3"/>
      <c r="BL7" s="35" t="s">
        <v>17</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A7</v>
      </c>
      <c r="X8" s="26"/>
      <c r="Y8" s="26"/>
      <c r="Z8" s="26"/>
      <c r="AA8" s="26"/>
      <c r="AB8" s="26"/>
      <c r="AC8" s="26"/>
      <c r="AD8" s="26" t="str">
        <f>データ!$M$6</f>
        <v>非設置</v>
      </c>
      <c r="AE8" s="26"/>
      <c r="AF8" s="26"/>
      <c r="AG8" s="26"/>
      <c r="AH8" s="26"/>
      <c r="AI8" s="26"/>
      <c r="AJ8" s="26"/>
      <c r="AK8" s="2"/>
      <c r="AL8" s="29">
        <f>データ!$R$6</f>
        <v>13733</v>
      </c>
      <c r="AM8" s="29"/>
      <c r="AN8" s="29"/>
      <c r="AO8" s="29"/>
      <c r="AP8" s="29"/>
      <c r="AQ8" s="29"/>
      <c r="AR8" s="29"/>
      <c r="AS8" s="29"/>
      <c r="AT8" s="7">
        <f>データ!$S$6</f>
        <v>886.47</v>
      </c>
      <c r="AU8" s="15"/>
      <c r="AV8" s="15"/>
      <c r="AW8" s="15"/>
      <c r="AX8" s="15"/>
      <c r="AY8" s="15"/>
      <c r="AZ8" s="15"/>
      <c r="BA8" s="15"/>
      <c r="BB8" s="27">
        <f>データ!$T$6</f>
        <v>15.49</v>
      </c>
      <c r="BC8" s="27"/>
      <c r="BD8" s="27"/>
      <c r="BE8" s="27"/>
      <c r="BF8" s="27"/>
      <c r="BG8" s="27"/>
      <c r="BH8" s="27"/>
      <c r="BI8" s="27"/>
      <c r="BJ8" s="3"/>
      <c r="BK8" s="3"/>
      <c r="BL8" s="36" t="s">
        <v>11</v>
      </c>
      <c r="BM8" s="46"/>
      <c r="BN8" s="53" t="s">
        <v>19</v>
      </c>
      <c r="BO8" s="53"/>
      <c r="BP8" s="53"/>
      <c r="BQ8" s="53"/>
      <c r="BR8" s="53"/>
      <c r="BS8" s="53"/>
      <c r="BT8" s="53"/>
      <c r="BU8" s="53"/>
      <c r="BV8" s="53"/>
      <c r="BW8" s="53"/>
      <c r="BX8" s="53"/>
      <c r="BY8" s="57"/>
    </row>
    <row r="9" spans="1:78" ht="18.75" customHeight="1">
      <c r="A9" s="2"/>
      <c r="B9" s="5" t="s">
        <v>20</v>
      </c>
      <c r="C9" s="13"/>
      <c r="D9" s="13"/>
      <c r="E9" s="13"/>
      <c r="F9" s="13"/>
      <c r="G9" s="13"/>
      <c r="H9" s="13"/>
      <c r="I9" s="5" t="s">
        <v>22</v>
      </c>
      <c r="J9" s="13"/>
      <c r="K9" s="13"/>
      <c r="L9" s="13"/>
      <c r="M9" s="13"/>
      <c r="N9" s="13"/>
      <c r="O9" s="22"/>
      <c r="P9" s="25" t="s">
        <v>23</v>
      </c>
      <c r="Q9" s="25"/>
      <c r="R9" s="25"/>
      <c r="S9" s="25"/>
      <c r="T9" s="25"/>
      <c r="U9" s="25"/>
      <c r="V9" s="25"/>
      <c r="W9" s="25" t="s">
        <v>21</v>
      </c>
      <c r="X9" s="25"/>
      <c r="Y9" s="25"/>
      <c r="Z9" s="25"/>
      <c r="AA9" s="25"/>
      <c r="AB9" s="25"/>
      <c r="AC9" s="25"/>
      <c r="AD9" s="2"/>
      <c r="AE9" s="2"/>
      <c r="AF9" s="2"/>
      <c r="AG9" s="2"/>
      <c r="AH9" s="2"/>
      <c r="AI9" s="2"/>
      <c r="AJ9" s="2"/>
      <c r="AK9" s="2"/>
      <c r="AL9" s="25" t="s">
        <v>26</v>
      </c>
      <c r="AM9" s="25"/>
      <c r="AN9" s="25"/>
      <c r="AO9" s="25"/>
      <c r="AP9" s="25"/>
      <c r="AQ9" s="25"/>
      <c r="AR9" s="25"/>
      <c r="AS9" s="25"/>
      <c r="AT9" s="5" t="s">
        <v>28</v>
      </c>
      <c r="AU9" s="13"/>
      <c r="AV9" s="13"/>
      <c r="AW9" s="13"/>
      <c r="AX9" s="13"/>
      <c r="AY9" s="13"/>
      <c r="AZ9" s="13"/>
      <c r="BA9" s="13"/>
      <c r="BB9" s="25" t="s">
        <v>15</v>
      </c>
      <c r="BC9" s="25"/>
      <c r="BD9" s="25"/>
      <c r="BE9" s="25"/>
      <c r="BF9" s="25"/>
      <c r="BG9" s="25"/>
      <c r="BH9" s="25"/>
      <c r="BI9" s="25"/>
      <c r="BJ9" s="3"/>
      <c r="BK9" s="3"/>
      <c r="BL9" s="37" t="s">
        <v>30</v>
      </c>
      <c r="BM9" s="47"/>
      <c r="BN9" s="54" t="s">
        <v>31</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56.89</v>
      </c>
      <c r="J10" s="15"/>
      <c r="K10" s="15"/>
      <c r="L10" s="15"/>
      <c r="M10" s="15"/>
      <c r="N10" s="15"/>
      <c r="O10" s="24"/>
      <c r="P10" s="27">
        <f>データ!$P$6</f>
        <v>98.85</v>
      </c>
      <c r="Q10" s="27"/>
      <c r="R10" s="27"/>
      <c r="S10" s="27"/>
      <c r="T10" s="27"/>
      <c r="U10" s="27"/>
      <c r="V10" s="27"/>
      <c r="W10" s="29">
        <f>データ!$Q$6</f>
        <v>4400</v>
      </c>
      <c r="X10" s="29"/>
      <c r="Y10" s="29"/>
      <c r="Z10" s="29"/>
      <c r="AA10" s="29"/>
      <c r="AB10" s="29"/>
      <c r="AC10" s="29"/>
      <c r="AD10" s="2"/>
      <c r="AE10" s="2"/>
      <c r="AF10" s="2"/>
      <c r="AG10" s="2"/>
      <c r="AH10" s="2"/>
      <c r="AI10" s="2"/>
      <c r="AJ10" s="2"/>
      <c r="AK10" s="2"/>
      <c r="AL10" s="29">
        <f>データ!$U$6</f>
        <v>13351</v>
      </c>
      <c r="AM10" s="29"/>
      <c r="AN10" s="29"/>
      <c r="AO10" s="29"/>
      <c r="AP10" s="29"/>
      <c r="AQ10" s="29"/>
      <c r="AR10" s="29"/>
      <c r="AS10" s="29"/>
      <c r="AT10" s="7">
        <f>データ!$V$6</f>
        <v>123.13</v>
      </c>
      <c r="AU10" s="15"/>
      <c r="AV10" s="15"/>
      <c r="AW10" s="15"/>
      <c r="AX10" s="15"/>
      <c r="AY10" s="15"/>
      <c r="AZ10" s="15"/>
      <c r="BA10" s="15"/>
      <c r="BB10" s="27">
        <f>データ!$W$6</f>
        <v>108.43</v>
      </c>
      <c r="BC10" s="27"/>
      <c r="BD10" s="27"/>
      <c r="BE10" s="27"/>
      <c r="BF10" s="27"/>
      <c r="BG10" s="27"/>
      <c r="BH10" s="27"/>
      <c r="BI10" s="27"/>
      <c r="BJ10" s="2"/>
      <c r="BK10" s="2"/>
      <c r="BL10" s="38" t="s">
        <v>34</v>
      </c>
      <c r="BM10" s="48"/>
      <c r="BN10" s="55" t="s">
        <v>36</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37</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40</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41</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74</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7</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9</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33</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43</v>
      </c>
      <c r="C84" s="12"/>
      <c r="D84" s="12"/>
      <c r="E84" s="12" t="s">
        <v>44</v>
      </c>
      <c r="F84" s="12" t="s">
        <v>46</v>
      </c>
      <c r="G84" s="12" t="s">
        <v>48</v>
      </c>
      <c r="H84" s="12" t="s">
        <v>42</v>
      </c>
      <c r="I84" s="12" t="s">
        <v>8</v>
      </c>
      <c r="J84" s="12" t="s">
        <v>27</v>
      </c>
      <c r="K84" s="12" t="s">
        <v>49</v>
      </c>
      <c r="L84" s="12" t="s">
        <v>50</v>
      </c>
      <c r="M84" s="12" t="s">
        <v>32</v>
      </c>
      <c r="N84" s="12" t="s">
        <v>52</v>
      </c>
      <c r="O84" s="12" t="s">
        <v>54</v>
      </c>
    </row>
    <row r="85" spans="1:78" hidden="1">
      <c r="B85" s="12"/>
      <c r="C85" s="12"/>
      <c r="D85" s="12"/>
      <c r="E85" s="12" t="str">
        <f>データ!AH6</f>
        <v>【108.24】</v>
      </c>
      <c r="F85" s="12" t="str">
        <f>データ!AS6</f>
        <v>【1.50】</v>
      </c>
      <c r="G85" s="12" t="str">
        <f>データ!BD6</f>
        <v>【243.36】</v>
      </c>
      <c r="H85" s="12" t="str">
        <f>データ!BO6</f>
        <v>【265.93】</v>
      </c>
      <c r="I85" s="12" t="str">
        <f>データ!BZ6</f>
        <v>【97.82】</v>
      </c>
      <c r="J85" s="12" t="str">
        <f>データ!CK6</f>
        <v>【177.56】</v>
      </c>
      <c r="K85" s="12" t="str">
        <f>データ!CV6</f>
        <v>【59.81】</v>
      </c>
      <c r="L85" s="12" t="str">
        <f>データ!DG6</f>
        <v>【89.42】</v>
      </c>
      <c r="M85" s="12" t="str">
        <f>データ!DR6</f>
        <v>【52.02】</v>
      </c>
      <c r="N85" s="12" t="str">
        <f>データ!EC6</f>
        <v>【25.37】</v>
      </c>
      <c r="O85" s="12" t="str">
        <f>データ!EN6</f>
        <v>【0.62】</v>
      </c>
    </row>
  </sheetData>
  <sheetProtection algorithmName="SHA-512" hashValue="pCCOe0MXpVwclB99+wjtGcPn/P1jLvQbTurSw1vPGpeAf9zNio3hQ9NlXkRkhet0RQ1rCNxbHaBX0neOsAAu3Q==" saltValue="Jx/F5dx8JTtf4RNP4bTYp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47</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56</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18</v>
      </c>
      <c r="B3" s="67" t="s">
        <v>51</v>
      </c>
      <c r="C3" s="67" t="s">
        <v>58</v>
      </c>
      <c r="D3" s="67" t="s">
        <v>59</v>
      </c>
      <c r="E3" s="67" t="s">
        <v>4</v>
      </c>
      <c r="F3" s="67" t="s">
        <v>3</v>
      </c>
      <c r="G3" s="67" t="s">
        <v>24</v>
      </c>
      <c r="H3" s="74" t="s">
        <v>29</v>
      </c>
      <c r="I3" s="77"/>
      <c r="J3" s="77"/>
      <c r="K3" s="77"/>
      <c r="L3" s="77"/>
      <c r="M3" s="77"/>
      <c r="N3" s="77"/>
      <c r="O3" s="77"/>
      <c r="P3" s="77"/>
      <c r="Q3" s="77"/>
      <c r="R3" s="77"/>
      <c r="S3" s="77"/>
      <c r="T3" s="77"/>
      <c r="U3" s="77"/>
      <c r="V3" s="77"/>
      <c r="W3" s="81"/>
      <c r="X3" s="83" t="s">
        <v>55</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60</v>
      </c>
      <c r="B4" s="68"/>
      <c r="C4" s="68"/>
      <c r="D4" s="68"/>
      <c r="E4" s="68"/>
      <c r="F4" s="68"/>
      <c r="G4" s="68"/>
      <c r="H4" s="75"/>
      <c r="I4" s="78"/>
      <c r="J4" s="78"/>
      <c r="K4" s="78"/>
      <c r="L4" s="78"/>
      <c r="M4" s="78"/>
      <c r="N4" s="78"/>
      <c r="O4" s="78"/>
      <c r="P4" s="78"/>
      <c r="Q4" s="78"/>
      <c r="R4" s="78"/>
      <c r="S4" s="78"/>
      <c r="T4" s="78"/>
      <c r="U4" s="78"/>
      <c r="V4" s="78"/>
      <c r="W4" s="82"/>
      <c r="X4" s="84" t="s">
        <v>53</v>
      </c>
      <c r="Y4" s="84"/>
      <c r="Z4" s="84"/>
      <c r="AA4" s="84"/>
      <c r="AB4" s="84"/>
      <c r="AC4" s="84"/>
      <c r="AD4" s="84"/>
      <c r="AE4" s="84"/>
      <c r="AF4" s="84"/>
      <c r="AG4" s="84"/>
      <c r="AH4" s="84"/>
      <c r="AI4" s="84" t="s">
        <v>45</v>
      </c>
      <c r="AJ4" s="84"/>
      <c r="AK4" s="84"/>
      <c r="AL4" s="84"/>
      <c r="AM4" s="84"/>
      <c r="AN4" s="84"/>
      <c r="AO4" s="84"/>
      <c r="AP4" s="84"/>
      <c r="AQ4" s="84"/>
      <c r="AR4" s="84"/>
      <c r="AS4" s="84"/>
      <c r="AT4" s="84" t="s">
        <v>39</v>
      </c>
      <c r="AU4" s="84"/>
      <c r="AV4" s="84"/>
      <c r="AW4" s="84"/>
      <c r="AX4" s="84"/>
      <c r="AY4" s="84"/>
      <c r="AZ4" s="84"/>
      <c r="BA4" s="84"/>
      <c r="BB4" s="84"/>
      <c r="BC4" s="84"/>
      <c r="BD4" s="84"/>
      <c r="BE4" s="84" t="s">
        <v>61</v>
      </c>
      <c r="BF4" s="84"/>
      <c r="BG4" s="84"/>
      <c r="BH4" s="84"/>
      <c r="BI4" s="84"/>
      <c r="BJ4" s="84"/>
      <c r="BK4" s="84"/>
      <c r="BL4" s="84"/>
      <c r="BM4" s="84"/>
      <c r="BN4" s="84"/>
      <c r="BO4" s="84"/>
      <c r="BP4" s="84" t="s">
        <v>35</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62</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25</v>
      </c>
      <c r="B5" s="69"/>
      <c r="C5" s="69"/>
      <c r="D5" s="69"/>
      <c r="E5" s="69"/>
      <c r="F5" s="69"/>
      <c r="G5" s="69"/>
      <c r="H5" s="76" t="s">
        <v>57</v>
      </c>
      <c r="I5" s="76" t="s">
        <v>69</v>
      </c>
      <c r="J5" s="76" t="s">
        <v>70</v>
      </c>
      <c r="K5" s="76" t="s">
        <v>71</v>
      </c>
      <c r="L5" s="76" t="s">
        <v>72</v>
      </c>
      <c r="M5" s="76" t="s">
        <v>5</v>
      </c>
      <c r="N5" s="76" t="s">
        <v>73</v>
      </c>
      <c r="O5" s="76" t="s">
        <v>75</v>
      </c>
      <c r="P5" s="76" t="s">
        <v>76</v>
      </c>
      <c r="Q5" s="76" t="s">
        <v>77</v>
      </c>
      <c r="R5" s="76" t="s">
        <v>78</v>
      </c>
      <c r="S5" s="76" t="s">
        <v>79</v>
      </c>
      <c r="T5" s="76" t="s">
        <v>65</v>
      </c>
      <c r="U5" s="76" t="s">
        <v>80</v>
      </c>
      <c r="V5" s="76" t="s">
        <v>81</v>
      </c>
      <c r="W5" s="76" t="s">
        <v>82</v>
      </c>
      <c r="X5" s="76" t="s">
        <v>83</v>
      </c>
      <c r="Y5" s="76" t="s">
        <v>84</v>
      </c>
      <c r="Z5" s="76" t="s">
        <v>85</v>
      </c>
      <c r="AA5" s="76" t="s">
        <v>86</v>
      </c>
      <c r="AB5" s="76" t="s">
        <v>87</v>
      </c>
      <c r="AC5" s="76" t="s">
        <v>88</v>
      </c>
      <c r="AD5" s="76" t="s">
        <v>90</v>
      </c>
      <c r="AE5" s="76" t="s">
        <v>91</v>
      </c>
      <c r="AF5" s="76" t="s">
        <v>92</v>
      </c>
      <c r="AG5" s="76" t="s">
        <v>93</v>
      </c>
      <c r="AH5" s="76" t="s">
        <v>43</v>
      </c>
      <c r="AI5" s="76" t="s">
        <v>83</v>
      </c>
      <c r="AJ5" s="76" t="s">
        <v>84</v>
      </c>
      <c r="AK5" s="76" t="s">
        <v>85</v>
      </c>
      <c r="AL5" s="76" t="s">
        <v>86</v>
      </c>
      <c r="AM5" s="76" t="s">
        <v>87</v>
      </c>
      <c r="AN5" s="76" t="s">
        <v>88</v>
      </c>
      <c r="AO5" s="76" t="s">
        <v>90</v>
      </c>
      <c r="AP5" s="76" t="s">
        <v>91</v>
      </c>
      <c r="AQ5" s="76" t="s">
        <v>92</v>
      </c>
      <c r="AR5" s="76" t="s">
        <v>93</v>
      </c>
      <c r="AS5" s="76" t="s">
        <v>89</v>
      </c>
      <c r="AT5" s="76" t="s">
        <v>83</v>
      </c>
      <c r="AU5" s="76" t="s">
        <v>84</v>
      </c>
      <c r="AV5" s="76" t="s">
        <v>85</v>
      </c>
      <c r="AW5" s="76" t="s">
        <v>86</v>
      </c>
      <c r="AX5" s="76" t="s">
        <v>87</v>
      </c>
      <c r="AY5" s="76" t="s">
        <v>88</v>
      </c>
      <c r="AZ5" s="76" t="s">
        <v>90</v>
      </c>
      <c r="BA5" s="76" t="s">
        <v>91</v>
      </c>
      <c r="BB5" s="76" t="s">
        <v>92</v>
      </c>
      <c r="BC5" s="76" t="s">
        <v>93</v>
      </c>
      <c r="BD5" s="76" t="s">
        <v>89</v>
      </c>
      <c r="BE5" s="76" t="s">
        <v>83</v>
      </c>
      <c r="BF5" s="76" t="s">
        <v>84</v>
      </c>
      <c r="BG5" s="76" t="s">
        <v>85</v>
      </c>
      <c r="BH5" s="76" t="s">
        <v>86</v>
      </c>
      <c r="BI5" s="76" t="s">
        <v>87</v>
      </c>
      <c r="BJ5" s="76" t="s">
        <v>88</v>
      </c>
      <c r="BK5" s="76" t="s">
        <v>90</v>
      </c>
      <c r="BL5" s="76" t="s">
        <v>91</v>
      </c>
      <c r="BM5" s="76" t="s">
        <v>92</v>
      </c>
      <c r="BN5" s="76" t="s">
        <v>93</v>
      </c>
      <c r="BO5" s="76" t="s">
        <v>89</v>
      </c>
      <c r="BP5" s="76" t="s">
        <v>83</v>
      </c>
      <c r="BQ5" s="76" t="s">
        <v>84</v>
      </c>
      <c r="BR5" s="76" t="s">
        <v>85</v>
      </c>
      <c r="BS5" s="76" t="s">
        <v>86</v>
      </c>
      <c r="BT5" s="76" t="s">
        <v>87</v>
      </c>
      <c r="BU5" s="76" t="s">
        <v>88</v>
      </c>
      <c r="BV5" s="76" t="s">
        <v>90</v>
      </c>
      <c r="BW5" s="76" t="s">
        <v>91</v>
      </c>
      <c r="BX5" s="76" t="s">
        <v>92</v>
      </c>
      <c r="BY5" s="76" t="s">
        <v>93</v>
      </c>
      <c r="BZ5" s="76" t="s">
        <v>89</v>
      </c>
      <c r="CA5" s="76" t="s">
        <v>83</v>
      </c>
      <c r="CB5" s="76" t="s">
        <v>84</v>
      </c>
      <c r="CC5" s="76" t="s">
        <v>85</v>
      </c>
      <c r="CD5" s="76" t="s">
        <v>86</v>
      </c>
      <c r="CE5" s="76" t="s">
        <v>87</v>
      </c>
      <c r="CF5" s="76" t="s">
        <v>88</v>
      </c>
      <c r="CG5" s="76" t="s">
        <v>90</v>
      </c>
      <c r="CH5" s="76" t="s">
        <v>91</v>
      </c>
      <c r="CI5" s="76" t="s">
        <v>92</v>
      </c>
      <c r="CJ5" s="76" t="s">
        <v>93</v>
      </c>
      <c r="CK5" s="76" t="s">
        <v>89</v>
      </c>
      <c r="CL5" s="76" t="s">
        <v>83</v>
      </c>
      <c r="CM5" s="76" t="s">
        <v>84</v>
      </c>
      <c r="CN5" s="76" t="s">
        <v>85</v>
      </c>
      <c r="CO5" s="76" t="s">
        <v>86</v>
      </c>
      <c r="CP5" s="76" t="s">
        <v>87</v>
      </c>
      <c r="CQ5" s="76" t="s">
        <v>88</v>
      </c>
      <c r="CR5" s="76" t="s">
        <v>90</v>
      </c>
      <c r="CS5" s="76" t="s">
        <v>91</v>
      </c>
      <c r="CT5" s="76" t="s">
        <v>92</v>
      </c>
      <c r="CU5" s="76" t="s">
        <v>93</v>
      </c>
      <c r="CV5" s="76" t="s">
        <v>89</v>
      </c>
      <c r="CW5" s="76" t="s">
        <v>83</v>
      </c>
      <c r="CX5" s="76" t="s">
        <v>84</v>
      </c>
      <c r="CY5" s="76" t="s">
        <v>85</v>
      </c>
      <c r="CZ5" s="76" t="s">
        <v>86</v>
      </c>
      <c r="DA5" s="76" t="s">
        <v>87</v>
      </c>
      <c r="DB5" s="76" t="s">
        <v>88</v>
      </c>
      <c r="DC5" s="76" t="s">
        <v>90</v>
      </c>
      <c r="DD5" s="76" t="s">
        <v>91</v>
      </c>
      <c r="DE5" s="76" t="s">
        <v>92</v>
      </c>
      <c r="DF5" s="76" t="s">
        <v>93</v>
      </c>
      <c r="DG5" s="76" t="s">
        <v>89</v>
      </c>
      <c r="DH5" s="76" t="s">
        <v>83</v>
      </c>
      <c r="DI5" s="76" t="s">
        <v>84</v>
      </c>
      <c r="DJ5" s="76" t="s">
        <v>85</v>
      </c>
      <c r="DK5" s="76" t="s">
        <v>86</v>
      </c>
      <c r="DL5" s="76" t="s">
        <v>87</v>
      </c>
      <c r="DM5" s="76" t="s">
        <v>88</v>
      </c>
      <c r="DN5" s="76" t="s">
        <v>90</v>
      </c>
      <c r="DO5" s="76" t="s">
        <v>91</v>
      </c>
      <c r="DP5" s="76" t="s">
        <v>92</v>
      </c>
      <c r="DQ5" s="76" t="s">
        <v>93</v>
      </c>
      <c r="DR5" s="76" t="s">
        <v>89</v>
      </c>
      <c r="DS5" s="76" t="s">
        <v>83</v>
      </c>
      <c r="DT5" s="76" t="s">
        <v>84</v>
      </c>
      <c r="DU5" s="76" t="s">
        <v>85</v>
      </c>
      <c r="DV5" s="76" t="s">
        <v>86</v>
      </c>
      <c r="DW5" s="76" t="s">
        <v>87</v>
      </c>
      <c r="DX5" s="76" t="s">
        <v>88</v>
      </c>
      <c r="DY5" s="76" t="s">
        <v>90</v>
      </c>
      <c r="DZ5" s="76" t="s">
        <v>91</v>
      </c>
      <c r="EA5" s="76" t="s">
        <v>92</v>
      </c>
      <c r="EB5" s="76" t="s">
        <v>93</v>
      </c>
      <c r="EC5" s="76" t="s">
        <v>89</v>
      </c>
      <c r="ED5" s="76" t="s">
        <v>83</v>
      </c>
      <c r="EE5" s="76" t="s">
        <v>84</v>
      </c>
      <c r="EF5" s="76" t="s">
        <v>85</v>
      </c>
      <c r="EG5" s="76" t="s">
        <v>86</v>
      </c>
      <c r="EH5" s="76" t="s">
        <v>87</v>
      </c>
      <c r="EI5" s="76" t="s">
        <v>88</v>
      </c>
      <c r="EJ5" s="76" t="s">
        <v>90</v>
      </c>
      <c r="EK5" s="76" t="s">
        <v>91</v>
      </c>
      <c r="EL5" s="76" t="s">
        <v>92</v>
      </c>
      <c r="EM5" s="76" t="s">
        <v>93</v>
      </c>
      <c r="EN5" s="76" t="s">
        <v>89</v>
      </c>
    </row>
    <row r="6" spans="1:144" s="64" customFormat="1">
      <c r="A6" s="65" t="s">
        <v>94</v>
      </c>
      <c r="B6" s="70">
        <f t="shared" ref="B6:W6" si="1">B7</f>
        <v>2023</v>
      </c>
      <c r="C6" s="70">
        <f t="shared" si="1"/>
        <v>73687</v>
      </c>
      <c r="D6" s="70">
        <f t="shared" si="1"/>
        <v>46</v>
      </c>
      <c r="E6" s="70">
        <f t="shared" si="1"/>
        <v>1</v>
      </c>
      <c r="F6" s="70">
        <f t="shared" si="1"/>
        <v>0</v>
      </c>
      <c r="G6" s="70">
        <f t="shared" si="1"/>
        <v>1</v>
      </c>
      <c r="H6" s="70" t="str">
        <f t="shared" si="1"/>
        <v>福島県　南会津町</v>
      </c>
      <c r="I6" s="70" t="str">
        <f t="shared" si="1"/>
        <v>法適用</v>
      </c>
      <c r="J6" s="70" t="str">
        <f t="shared" si="1"/>
        <v>水道事業</v>
      </c>
      <c r="K6" s="70" t="str">
        <f t="shared" si="1"/>
        <v>末端給水事業</v>
      </c>
      <c r="L6" s="70" t="str">
        <f t="shared" si="1"/>
        <v>A7</v>
      </c>
      <c r="M6" s="70" t="str">
        <f t="shared" si="1"/>
        <v>非設置</v>
      </c>
      <c r="N6" s="79" t="str">
        <f t="shared" si="1"/>
        <v>-</v>
      </c>
      <c r="O6" s="79">
        <f t="shared" si="1"/>
        <v>56.89</v>
      </c>
      <c r="P6" s="79">
        <f t="shared" si="1"/>
        <v>98.85</v>
      </c>
      <c r="Q6" s="79">
        <f t="shared" si="1"/>
        <v>4400</v>
      </c>
      <c r="R6" s="79">
        <f t="shared" si="1"/>
        <v>13733</v>
      </c>
      <c r="S6" s="79">
        <f t="shared" si="1"/>
        <v>886.47</v>
      </c>
      <c r="T6" s="79">
        <f t="shared" si="1"/>
        <v>15.49</v>
      </c>
      <c r="U6" s="79">
        <f t="shared" si="1"/>
        <v>13351</v>
      </c>
      <c r="V6" s="79">
        <f t="shared" si="1"/>
        <v>123.13</v>
      </c>
      <c r="W6" s="79">
        <f t="shared" si="1"/>
        <v>108.43</v>
      </c>
      <c r="X6" s="85">
        <f t="shared" ref="X6:AG6" si="2">IF(X7="",NA(),X7)</f>
        <v>103.63</v>
      </c>
      <c r="Y6" s="85">
        <f t="shared" si="2"/>
        <v>103.87</v>
      </c>
      <c r="Z6" s="85">
        <f t="shared" si="2"/>
        <v>102.36</v>
      </c>
      <c r="AA6" s="85">
        <f t="shared" si="2"/>
        <v>104.99</v>
      </c>
      <c r="AB6" s="85">
        <f t="shared" si="2"/>
        <v>103.68</v>
      </c>
      <c r="AC6" s="85">
        <f t="shared" si="2"/>
        <v>108.46</v>
      </c>
      <c r="AD6" s="85">
        <f t="shared" si="2"/>
        <v>109.02</v>
      </c>
      <c r="AE6" s="85">
        <f t="shared" si="2"/>
        <v>107.81</v>
      </c>
      <c r="AF6" s="85">
        <f t="shared" si="2"/>
        <v>107.21</v>
      </c>
      <c r="AG6" s="85">
        <f t="shared" si="2"/>
        <v>105.97</v>
      </c>
      <c r="AH6" s="79" t="str">
        <f>IF(AH7="","",IF(AH7="-","【-】","【"&amp;SUBSTITUTE(TEXT(AH7,"#,##0.00"),"-","△")&amp;"】"))</f>
        <v>【108.24】</v>
      </c>
      <c r="AI6" s="79">
        <f t="shared" ref="AI6:AR6" si="3">IF(AI7="",NA(),AI7)</f>
        <v>0</v>
      </c>
      <c r="AJ6" s="79">
        <f t="shared" si="3"/>
        <v>0</v>
      </c>
      <c r="AK6" s="79">
        <f t="shared" si="3"/>
        <v>0</v>
      </c>
      <c r="AL6" s="79">
        <f t="shared" si="3"/>
        <v>0</v>
      </c>
      <c r="AM6" s="79">
        <f t="shared" si="3"/>
        <v>0</v>
      </c>
      <c r="AN6" s="85">
        <f t="shared" si="3"/>
        <v>11.94</v>
      </c>
      <c r="AO6" s="85">
        <f t="shared" si="3"/>
        <v>11</v>
      </c>
      <c r="AP6" s="85">
        <f t="shared" si="3"/>
        <v>8.86</v>
      </c>
      <c r="AQ6" s="85">
        <f t="shared" si="3"/>
        <v>7.65</v>
      </c>
      <c r="AR6" s="85">
        <f t="shared" si="3"/>
        <v>8.52</v>
      </c>
      <c r="AS6" s="79" t="str">
        <f>IF(AS7="","",IF(AS7="-","【-】","【"&amp;SUBSTITUTE(TEXT(AS7,"#,##0.00"),"-","△")&amp;"】"))</f>
        <v>【1.50】</v>
      </c>
      <c r="AT6" s="85">
        <f t="shared" ref="AT6:BC6" si="4">IF(AT7="",NA(),AT7)</f>
        <v>120.57</v>
      </c>
      <c r="AU6" s="85">
        <f t="shared" si="4"/>
        <v>114.65</v>
      </c>
      <c r="AV6" s="85">
        <f t="shared" si="4"/>
        <v>111.67</v>
      </c>
      <c r="AW6" s="85">
        <f t="shared" si="4"/>
        <v>106.59</v>
      </c>
      <c r="AX6" s="85">
        <f t="shared" si="4"/>
        <v>120.06</v>
      </c>
      <c r="AY6" s="85">
        <f t="shared" si="4"/>
        <v>362.93</v>
      </c>
      <c r="AZ6" s="85">
        <f t="shared" si="4"/>
        <v>371.81</v>
      </c>
      <c r="BA6" s="85">
        <f t="shared" si="4"/>
        <v>384.23</v>
      </c>
      <c r="BB6" s="85">
        <f t="shared" si="4"/>
        <v>364.3</v>
      </c>
      <c r="BC6" s="85">
        <f t="shared" si="4"/>
        <v>378.87</v>
      </c>
      <c r="BD6" s="79" t="str">
        <f>IF(BD7="","",IF(BD7="-","【-】","【"&amp;SUBSTITUTE(TEXT(BD7,"#,##0.00"),"-","△")&amp;"】"))</f>
        <v>【243.36】</v>
      </c>
      <c r="BE6" s="85">
        <f t="shared" ref="BE6:BN6" si="5">IF(BE7="",NA(),BE7)</f>
        <v>928.17</v>
      </c>
      <c r="BF6" s="85">
        <f t="shared" si="5"/>
        <v>982.14</v>
      </c>
      <c r="BG6" s="85">
        <f t="shared" si="5"/>
        <v>947.55</v>
      </c>
      <c r="BH6" s="85">
        <f t="shared" si="5"/>
        <v>915.19</v>
      </c>
      <c r="BI6" s="85">
        <f t="shared" si="5"/>
        <v>903</v>
      </c>
      <c r="BJ6" s="85">
        <f t="shared" si="5"/>
        <v>439.05</v>
      </c>
      <c r="BK6" s="85">
        <f t="shared" si="5"/>
        <v>465.85</v>
      </c>
      <c r="BL6" s="85">
        <f t="shared" si="5"/>
        <v>439.43</v>
      </c>
      <c r="BM6" s="85">
        <f t="shared" si="5"/>
        <v>438.41</v>
      </c>
      <c r="BN6" s="85">
        <f t="shared" si="5"/>
        <v>430.23</v>
      </c>
      <c r="BO6" s="79" t="str">
        <f>IF(BO7="","",IF(BO7="-","【-】","【"&amp;SUBSTITUTE(TEXT(BO7,"#,##0.00"),"-","△")&amp;"】"))</f>
        <v>【265.93】</v>
      </c>
      <c r="BP6" s="85">
        <f t="shared" ref="BP6:BY6" si="6">IF(BP7="",NA(),BP7)</f>
        <v>96.39</v>
      </c>
      <c r="BQ6" s="85">
        <f t="shared" si="6"/>
        <v>95.32</v>
      </c>
      <c r="BR6" s="85">
        <f t="shared" si="6"/>
        <v>95.06</v>
      </c>
      <c r="BS6" s="85">
        <f t="shared" si="6"/>
        <v>88.56</v>
      </c>
      <c r="BT6" s="85">
        <f t="shared" si="6"/>
        <v>89.17</v>
      </c>
      <c r="BU6" s="85">
        <f t="shared" si="6"/>
        <v>95.26</v>
      </c>
      <c r="BV6" s="85">
        <f t="shared" si="6"/>
        <v>92.39</v>
      </c>
      <c r="BW6" s="85">
        <f t="shared" si="6"/>
        <v>94.41</v>
      </c>
      <c r="BX6" s="85">
        <f t="shared" si="6"/>
        <v>90.96</v>
      </c>
      <c r="BY6" s="85">
        <f t="shared" si="6"/>
        <v>90.66</v>
      </c>
      <c r="BZ6" s="79" t="str">
        <f>IF(BZ7="","",IF(BZ7="-","【-】","【"&amp;SUBSTITUTE(TEXT(BZ7,"#,##0.00"),"-","△")&amp;"】"))</f>
        <v>【97.82】</v>
      </c>
      <c r="CA6" s="85">
        <f t="shared" ref="CA6:CJ6" si="7">IF(CA7="",NA(),CA7)</f>
        <v>236.16</v>
      </c>
      <c r="CB6" s="85">
        <f t="shared" si="7"/>
        <v>232.76</v>
      </c>
      <c r="CC6" s="85">
        <f t="shared" si="7"/>
        <v>238.68</v>
      </c>
      <c r="CD6" s="85">
        <f t="shared" si="7"/>
        <v>254.71</v>
      </c>
      <c r="CE6" s="85">
        <f t="shared" si="7"/>
        <v>252.53</v>
      </c>
      <c r="CF6" s="85">
        <f t="shared" si="7"/>
        <v>192.82</v>
      </c>
      <c r="CG6" s="85">
        <f t="shared" si="7"/>
        <v>192.98</v>
      </c>
      <c r="CH6" s="85">
        <f t="shared" si="7"/>
        <v>192.13</v>
      </c>
      <c r="CI6" s="85">
        <f t="shared" si="7"/>
        <v>197.04</v>
      </c>
      <c r="CJ6" s="85">
        <f t="shared" si="7"/>
        <v>199.33</v>
      </c>
      <c r="CK6" s="79" t="str">
        <f>IF(CK7="","",IF(CK7="-","【-】","【"&amp;SUBSTITUTE(TEXT(CK7,"#,##0.00"),"-","△")&amp;"】"))</f>
        <v>【177.56】</v>
      </c>
      <c r="CL6" s="85">
        <f t="shared" ref="CL6:CU6" si="8">IF(CL7="",NA(),CL7)</f>
        <v>36.479999999999997</v>
      </c>
      <c r="CM6" s="85">
        <f t="shared" si="8"/>
        <v>37.67</v>
      </c>
      <c r="CN6" s="85">
        <f t="shared" si="8"/>
        <v>36.47</v>
      </c>
      <c r="CO6" s="85">
        <f t="shared" si="8"/>
        <v>35.840000000000003</v>
      </c>
      <c r="CP6" s="85">
        <f t="shared" si="8"/>
        <v>35.65</v>
      </c>
      <c r="CQ6" s="85">
        <f t="shared" si="8"/>
        <v>54.05</v>
      </c>
      <c r="CR6" s="85">
        <f t="shared" si="8"/>
        <v>54.43</v>
      </c>
      <c r="CS6" s="85">
        <f t="shared" si="8"/>
        <v>53.87</v>
      </c>
      <c r="CT6" s="85">
        <f t="shared" si="8"/>
        <v>54.49</v>
      </c>
      <c r="CU6" s="85">
        <f t="shared" si="8"/>
        <v>54.8</v>
      </c>
      <c r="CV6" s="79" t="str">
        <f>IF(CV7="","",IF(CV7="-","【-】","【"&amp;SUBSTITUTE(TEXT(CV7,"#,##0.00"),"-","△")&amp;"】"))</f>
        <v>【59.81】</v>
      </c>
      <c r="CW6" s="85">
        <f t="shared" ref="CW6:DF6" si="9">IF(CW7="",NA(),CW7)</f>
        <v>76.56</v>
      </c>
      <c r="CX6" s="85">
        <f t="shared" si="9"/>
        <v>71.040000000000006</v>
      </c>
      <c r="CY6" s="85">
        <f t="shared" si="9"/>
        <v>71.14</v>
      </c>
      <c r="CZ6" s="85">
        <f t="shared" si="9"/>
        <v>73.61</v>
      </c>
      <c r="DA6" s="85">
        <f t="shared" si="9"/>
        <v>73.19</v>
      </c>
      <c r="DB6" s="85">
        <f t="shared" si="9"/>
        <v>80.510000000000005</v>
      </c>
      <c r="DC6" s="85">
        <f t="shared" si="9"/>
        <v>79.44</v>
      </c>
      <c r="DD6" s="85">
        <f t="shared" si="9"/>
        <v>79.489999999999995</v>
      </c>
      <c r="DE6" s="85">
        <f t="shared" si="9"/>
        <v>78.8</v>
      </c>
      <c r="DF6" s="85">
        <f t="shared" si="9"/>
        <v>77.98</v>
      </c>
      <c r="DG6" s="79" t="str">
        <f>IF(DG7="","",IF(DG7="-","【-】","【"&amp;SUBSTITUTE(TEXT(DG7,"#,##0.00"),"-","△")&amp;"】"))</f>
        <v>【89.42】</v>
      </c>
      <c r="DH6" s="85">
        <f t="shared" ref="DH6:DQ6" si="10">IF(DH7="",NA(),DH7)</f>
        <v>53.02</v>
      </c>
      <c r="DI6" s="85">
        <f t="shared" si="10"/>
        <v>54.81</v>
      </c>
      <c r="DJ6" s="85">
        <f t="shared" si="10"/>
        <v>56.67</v>
      </c>
      <c r="DK6" s="85">
        <f t="shared" si="10"/>
        <v>57.93</v>
      </c>
      <c r="DL6" s="85">
        <f t="shared" si="10"/>
        <v>59.37</v>
      </c>
      <c r="DM6" s="85">
        <f t="shared" si="10"/>
        <v>49.12</v>
      </c>
      <c r="DN6" s="85">
        <f t="shared" si="10"/>
        <v>49.39</v>
      </c>
      <c r="DO6" s="85">
        <f t="shared" si="10"/>
        <v>50.75</v>
      </c>
      <c r="DP6" s="85">
        <f t="shared" si="10"/>
        <v>51.72</v>
      </c>
      <c r="DQ6" s="85">
        <f t="shared" si="10"/>
        <v>52.27</v>
      </c>
      <c r="DR6" s="79" t="str">
        <f>IF(DR7="","",IF(DR7="-","【-】","【"&amp;SUBSTITUTE(TEXT(DR7,"#,##0.00"),"-","△")&amp;"】"))</f>
        <v>【52.02】</v>
      </c>
      <c r="DS6" s="85">
        <f t="shared" ref="DS6:EB6" si="11">IF(DS7="",NA(),DS7)</f>
        <v>22.35</v>
      </c>
      <c r="DT6" s="85">
        <f t="shared" si="11"/>
        <v>22.33</v>
      </c>
      <c r="DU6" s="85">
        <f t="shared" si="11"/>
        <v>22.23</v>
      </c>
      <c r="DV6" s="85">
        <f t="shared" si="11"/>
        <v>22.23</v>
      </c>
      <c r="DW6" s="85">
        <f t="shared" si="11"/>
        <v>22.22</v>
      </c>
      <c r="DX6" s="85">
        <f t="shared" si="11"/>
        <v>16.760000000000002</v>
      </c>
      <c r="DY6" s="85">
        <f t="shared" si="11"/>
        <v>18.57</v>
      </c>
      <c r="DZ6" s="85">
        <f t="shared" si="11"/>
        <v>21.14</v>
      </c>
      <c r="EA6" s="85">
        <f t="shared" si="11"/>
        <v>22.12</v>
      </c>
      <c r="EB6" s="85">
        <f t="shared" si="11"/>
        <v>25.67</v>
      </c>
      <c r="EC6" s="79" t="str">
        <f>IF(EC7="","",IF(EC7="-","【-】","【"&amp;SUBSTITUTE(TEXT(EC7,"#,##0.00"),"-","△")&amp;"】"))</f>
        <v>【25.37】</v>
      </c>
      <c r="ED6" s="85">
        <f t="shared" ref="ED6:EM6" si="12">IF(ED7="",NA(),ED7)</f>
        <v>3.18</v>
      </c>
      <c r="EE6" s="85">
        <f t="shared" si="12"/>
        <v>1.32</v>
      </c>
      <c r="EF6" s="85">
        <f t="shared" si="12"/>
        <v>1.1000000000000001</v>
      </c>
      <c r="EG6" s="85">
        <f t="shared" si="12"/>
        <v>0.31</v>
      </c>
      <c r="EH6" s="85">
        <f t="shared" si="12"/>
        <v>0.31</v>
      </c>
      <c r="EI6" s="85">
        <f t="shared" si="12"/>
        <v>0.42</v>
      </c>
      <c r="EJ6" s="85">
        <f t="shared" si="12"/>
        <v>0.44</v>
      </c>
      <c r="EK6" s="85">
        <f t="shared" si="12"/>
        <v>0.5</v>
      </c>
      <c r="EL6" s="85">
        <f t="shared" si="12"/>
        <v>0.4</v>
      </c>
      <c r="EM6" s="85">
        <f t="shared" si="12"/>
        <v>0.4</v>
      </c>
      <c r="EN6" s="79" t="str">
        <f>IF(EN7="","",IF(EN7="-","【-】","【"&amp;SUBSTITUTE(TEXT(EN7,"#,##0.00"),"-","△")&amp;"】"))</f>
        <v>【0.62】</v>
      </c>
    </row>
    <row r="7" spans="1:144" s="64" customFormat="1">
      <c r="A7" s="65"/>
      <c r="B7" s="71">
        <v>2023</v>
      </c>
      <c r="C7" s="71">
        <v>73687</v>
      </c>
      <c r="D7" s="71">
        <v>46</v>
      </c>
      <c r="E7" s="71">
        <v>1</v>
      </c>
      <c r="F7" s="71">
        <v>0</v>
      </c>
      <c r="G7" s="71">
        <v>1</v>
      </c>
      <c r="H7" s="71" t="s">
        <v>95</v>
      </c>
      <c r="I7" s="71" t="s">
        <v>96</v>
      </c>
      <c r="J7" s="71" t="s">
        <v>97</v>
      </c>
      <c r="K7" s="71" t="s">
        <v>98</v>
      </c>
      <c r="L7" s="71" t="s">
        <v>99</v>
      </c>
      <c r="M7" s="71" t="s">
        <v>14</v>
      </c>
      <c r="N7" s="80" t="s">
        <v>100</v>
      </c>
      <c r="O7" s="80">
        <v>56.89</v>
      </c>
      <c r="P7" s="80">
        <v>98.85</v>
      </c>
      <c r="Q7" s="80">
        <v>4400</v>
      </c>
      <c r="R7" s="80">
        <v>13733</v>
      </c>
      <c r="S7" s="80">
        <v>886.47</v>
      </c>
      <c r="T7" s="80">
        <v>15.49</v>
      </c>
      <c r="U7" s="80">
        <v>13351</v>
      </c>
      <c r="V7" s="80">
        <v>123.13</v>
      </c>
      <c r="W7" s="80">
        <v>108.43</v>
      </c>
      <c r="X7" s="80">
        <v>103.63</v>
      </c>
      <c r="Y7" s="80">
        <v>103.87</v>
      </c>
      <c r="Z7" s="80">
        <v>102.36</v>
      </c>
      <c r="AA7" s="80">
        <v>104.99</v>
      </c>
      <c r="AB7" s="80">
        <v>103.68</v>
      </c>
      <c r="AC7" s="80">
        <v>108.46</v>
      </c>
      <c r="AD7" s="80">
        <v>109.02</v>
      </c>
      <c r="AE7" s="80">
        <v>107.81</v>
      </c>
      <c r="AF7" s="80">
        <v>107.21</v>
      </c>
      <c r="AG7" s="80">
        <v>105.97</v>
      </c>
      <c r="AH7" s="80">
        <v>108.24</v>
      </c>
      <c r="AI7" s="80">
        <v>0</v>
      </c>
      <c r="AJ7" s="80">
        <v>0</v>
      </c>
      <c r="AK7" s="80">
        <v>0</v>
      </c>
      <c r="AL7" s="80">
        <v>0</v>
      </c>
      <c r="AM7" s="80">
        <v>0</v>
      </c>
      <c r="AN7" s="80">
        <v>11.94</v>
      </c>
      <c r="AO7" s="80">
        <v>11</v>
      </c>
      <c r="AP7" s="80">
        <v>8.86</v>
      </c>
      <c r="AQ7" s="80">
        <v>7.65</v>
      </c>
      <c r="AR7" s="80">
        <v>8.52</v>
      </c>
      <c r="AS7" s="80">
        <v>1.5</v>
      </c>
      <c r="AT7" s="80">
        <v>120.57</v>
      </c>
      <c r="AU7" s="80">
        <v>114.65</v>
      </c>
      <c r="AV7" s="80">
        <v>111.67</v>
      </c>
      <c r="AW7" s="80">
        <v>106.59</v>
      </c>
      <c r="AX7" s="80">
        <v>120.06</v>
      </c>
      <c r="AY7" s="80">
        <v>362.93</v>
      </c>
      <c r="AZ7" s="80">
        <v>371.81</v>
      </c>
      <c r="BA7" s="80">
        <v>384.23</v>
      </c>
      <c r="BB7" s="80">
        <v>364.3</v>
      </c>
      <c r="BC7" s="80">
        <v>378.87</v>
      </c>
      <c r="BD7" s="80">
        <v>243.36</v>
      </c>
      <c r="BE7" s="80">
        <v>928.17</v>
      </c>
      <c r="BF7" s="80">
        <v>982.14</v>
      </c>
      <c r="BG7" s="80">
        <v>947.55</v>
      </c>
      <c r="BH7" s="80">
        <v>915.19</v>
      </c>
      <c r="BI7" s="80">
        <v>903</v>
      </c>
      <c r="BJ7" s="80">
        <v>439.05</v>
      </c>
      <c r="BK7" s="80">
        <v>465.85</v>
      </c>
      <c r="BL7" s="80">
        <v>439.43</v>
      </c>
      <c r="BM7" s="80">
        <v>438.41</v>
      </c>
      <c r="BN7" s="80">
        <v>430.23</v>
      </c>
      <c r="BO7" s="80">
        <v>265.93</v>
      </c>
      <c r="BP7" s="80">
        <v>96.39</v>
      </c>
      <c r="BQ7" s="80">
        <v>95.32</v>
      </c>
      <c r="BR7" s="80">
        <v>95.06</v>
      </c>
      <c r="BS7" s="80">
        <v>88.56</v>
      </c>
      <c r="BT7" s="80">
        <v>89.17</v>
      </c>
      <c r="BU7" s="80">
        <v>95.26</v>
      </c>
      <c r="BV7" s="80">
        <v>92.39</v>
      </c>
      <c r="BW7" s="80">
        <v>94.41</v>
      </c>
      <c r="BX7" s="80">
        <v>90.96</v>
      </c>
      <c r="BY7" s="80">
        <v>90.66</v>
      </c>
      <c r="BZ7" s="80">
        <v>97.82</v>
      </c>
      <c r="CA7" s="80">
        <v>236.16</v>
      </c>
      <c r="CB7" s="80">
        <v>232.76</v>
      </c>
      <c r="CC7" s="80">
        <v>238.68</v>
      </c>
      <c r="CD7" s="80">
        <v>254.71</v>
      </c>
      <c r="CE7" s="80">
        <v>252.53</v>
      </c>
      <c r="CF7" s="80">
        <v>192.82</v>
      </c>
      <c r="CG7" s="80">
        <v>192.98</v>
      </c>
      <c r="CH7" s="80">
        <v>192.13</v>
      </c>
      <c r="CI7" s="80">
        <v>197.04</v>
      </c>
      <c r="CJ7" s="80">
        <v>199.33</v>
      </c>
      <c r="CK7" s="80">
        <v>177.56</v>
      </c>
      <c r="CL7" s="80">
        <v>36.479999999999997</v>
      </c>
      <c r="CM7" s="80">
        <v>37.67</v>
      </c>
      <c r="CN7" s="80">
        <v>36.47</v>
      </c>
      <c r="CO7" s="80">
        <v>35.840000000000003</v>
      </c>
      <c r="CP7" s="80">
        <v>35.65</v>
      </c>
      <c r="CQ7" s="80">
        <v>54.05</v>
      </c>
      <c r="CR7" s="80">
        <v>54.43</v>
      </c>
      <c r="CS7" s="80">
        <v>53.87</v>
      </c>
      <c r="CT7" s="80">
        <v>54.49</v>
      </c>
      <c r="CU7" s="80">
        <v>54.8</v>
      </c>
      <c r="CV7" s="80">
        <v>59.81</v>
      </c>
      <c r="CW7" s="80">
        <v>76.56</v>
      </c>
      <c r="CX7" s="80">
        <v>71.040000000000006</v>
      </c>
      <c r="CY7" s="80">
        <v>71.14</v>
      </c>
      <c r="CZ7" s="80">
        <v>73.61</v>
      </c>
      <c r="DA7" s="80">
        <v>73.19</v>
      </c>
      <c r="DB7" s="80">
        <v>80.510000000000005</v>
      </c>
      <c r="DC7" s="80">
        <v>79.44</v>
      </c>
      <c r="DD7" s="80">
        <v>79.489999999999995</v>
      </c>
      <c r="DE7" s="80">
        <v>78.8</v>
      </c>
      <c r="DF7" s="80">
        <v>77.98</v>
      </c>
      <c r="DG7" s="80">
        <v>89.42</v>
      </c>
      <c r="DH7" s="80">
        <v>53.02</v>
      </c>
      <c r="DI7" s="80">
        <v>54.81</v>
      </c>
      <c r="DJ7" s="80">
        <v>56.67</v>
      </c>
      <c r="DK7" s="80">
        <v>57.93</v>
      </c>
      <c r="DL7" s="80">
        <v>59.37</v>
      </c>
      <c r="DM7" s="80">
        <v>49.12</v>
      </c>
      <c r="DN7" s="80">
        <v>49.39</v>
      </c>
      <c r="DO7" s="80">
        <v>50.75</v>
      </c>
      <c r="DP7" s="80">
        <v>51.72</v>
      </c>
      <c r="DQ7" s="80">
        <v>52.27</v>
      </c>
      <c r="DR7" s="80">
        <v>52.02</v>
      </c>
      <c r="DS7" s="80">
        <v>22.35</v>
      </c>
      <c r="DT7" s="80">
        <v>22.33</v>
      </c>
      <c r="DU7" s="80">
        <v>22.23</v>
      </c>
      <c r="DV7" s="80">
        <v>22.23</v>
      </c>
      <c r="DW7" s="80">
        <v>22.22</v>
      </c>
      <c r="DX7" s="80">
        <v>16.760000000000002</v>
      </c>
      <c r="DY7" s="80">
        <v>18.57</v>
      </c>
      <c r="DZ7" s="80">
        <v>21.14</v>
      </c>
      <c r="EA7" s="80">
        <v>22.12</v>
      </c>
      <c r="EB7" s="80">
        <v>25.67</v>
      </c>
      <c r="EC7" s="80">
        <v>25.37</v>
      </c>
      <c r="ED7" s="80">
        <v>3.18</v>
      </c>
      <c r="EE7" s="80">
        <v>1.32</v>
      </c>
      <c r="EF7" s="80">
        <v>1.1000000000000001</v>
      </c>
      <c r="EG7" s="80">
        <v>0.31</v>
      </c>
      <c r="EH7" s="80">
        <v>0.31</v>
      </c>
      <c r="EI7" s="80">
        <v>0.42</v>
      </c>
      <c r="EJ7" s="80">
        <v>0.44</v>
      </c>
      <c r="EK7" s="80">
        <v>0.5</v>
      </c>
      <c r="EL7" s="80">
        <v>0.4</v>
      </c>
      <c r="EM7" s="80">
        <v>0.4</v>
      </c>
      <c r="EN7" s="80">
        <v>0.62</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101</v>
      </c>
      <c r="C9" s="66" t="s">
        <v>102</v>
      </c>
      <c r="D9" s="66" t="s">
        <v>103</v>
      </c>
      <c r="E9" s="66" t="s">
        <v>104</v>
      </c>
      <c r="F9" s="66" t="s">
        <v>105</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51</v>
      </c>
      <c r="B10" s="72">
        <f>DATEVALUE($B7-B11&amp;"/1/"&amp;B12)</f>
        <v>36892</v>
      </c>
      <c r="C10" s="72">
        <f>DATEVALUE($B7-C11&amp;"/1/"&amp;C12)</f>
        <v>37257</v>
      </c>
      <c r="D10" s="72">
        <f>DATEVALUE($B7-D11&amp;"/1/"&amp;D12)</f>
        <v>37622</v>
      </c>
      <c r="E10" s="72">
        <f>DATEVALUE($B7-E11&amp;"/1/"&amp;E12)</f>
        <v>37987</v>
      </c>
      <c r="F10" s="72">
        <f>DATEVALUE($B7-F11&amp;"/1/"&amp;F12)</f>
        <v>38353</v>
      </c>
    </row>
    <row r="11" spans="1:144">
      <c r="B11">
        <v>22</v>
      </c>
      <c r="C11">
        <v>21</v>
      </c>
      <c r="D11">
        <v>20</v>
      </c>
      <c r="E11">
        <v>19</v>
      </c>
      <c r="F11">
        <v>18</v>
      </c>
      <c r="G11" t="s">
        <v>106</v>
      </c>
    </row>
    <row r="12" spans="1:144">
      <c r="B12">
        <v>1</v>
      </c>
      <c r="C12">
        <v>1</v>
      </c>
      <c r="D12">
        <v>1</v>
      </c>
      <c r="E12">
        <v>1</v>
      </c>
      <c r="F12">
        <v>1</v>
      </c>
      <c r="G12" t="s">
        <v>107</v>
      </c>
    </row>
    <row r="13" spans="1:144">
      <c r="B13" t="s">
        <v>108</v>
      </c>
      <c r="C13" t="s">
        <v>108</v>
      </c>
      <c r="D13" t="s">
        <v>108</v>
      </c>
      <c r="E13" t="s">
        <v>108</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2025-02-05T00:36:16Z</vt:filetime>
  </property>
</Properties>
</file>