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20d9f8\作業用\04 財政2\00K_000_001_地方公営企業一般\○経営比較分析表（H29～）\R6\04_市町村回答_0205〆\344天栄村○\"/>
    </mc:Choice>
  </mc:AlternateContent>
  <workbookProtection workbookAlgorithmName="SHA-512" workbookHashValue="GYLBwfkZ8wFhn3tzwO3HvQbRr9xT4Fdb5f5Ef6aFc6+ds48sCcyUKrUnMGa1p1aSbK+xTqKmluACnilW3Jq6vw==" workbookSaltValue="rSAGsoFZXTTJrYUM6T/lAA==" workbookSpinCount="100000" lockStructure="1"/>
  <bookViews>
    <workbookView xWindow="-120" yWindow="-120" windowWidth="20736" windowHeight="1116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J85" i="4"/>
  <c r="I85" i="4"/>
  <c r="H85" i="4"/>
  <c r="F85" i="4"/>
  <c r="BB10" i="4"/>
  <c r="AL10" i="4"/>
  <c r="W10" i="4"/>
  <c r="I10" i="4"/>
  <c r="BB8" i="4"/>
  <c r="AT8" i="4"/>
  <c r="AL8" i="4"/>
  <c r="AD8" i="4"/>
  <c r="W8" i="4"/>
  <c r="P8" i="4"/>
  <c r="I8" i="4"/>
  <c r="B8" i="4"/>
  <c r="B6" i="4"/>
</calcChain>
</file>

<file path=xl/sharedStrings.xml><?xml version="1.0" encoding="utf-8"?>
<sst xmlns="http://schemas.openxmlformats.org/spreadsheetml/2006/main" count="228" uniqueCount="114">
  <si>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</si>
  <si>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</si>
  <si>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</si>
  <si>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</si>
  <si>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</si>
  <si>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</si>
  <si>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</si>
  <si>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</si>
  <si>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</si>
  <si>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</si>
  <si>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</si>
  <si>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</si>
  <si>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</si>
  <si>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</si>
  <si>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</si>
  <si>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</si>
  <si>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</si>
  <si>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</si>
  <si>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</si>
  <si>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</si>
  <si>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</si>
  <si>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</si>
  <si>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</si>
  <si>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</si>
  <si>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</si>
  <si>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</si>
  <si>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</si>
  <si>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</si>
  <si>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</si>
  <si>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</si>
  <si>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</si>
  <si>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</si>
  <si>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</si>
  <si>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</si>
  <si>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</si>
  <si>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</si>
  <si>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</si>
  <si>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</si>
  <si>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</si>
  <si>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</si>
  <si>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</si>
  <si>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</si>
  <si>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</si>
  <si>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</si>
  <si>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</si>
  <si>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</si>
  <si>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</si>
  <si>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</si>
  <si>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</si>
  <si>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</si>
  <si>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</si>
  <si>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</si>
  <si>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</si>
  <si>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</si>
  <si>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</si>
  <si>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</si>
  <si>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</si>
  <si>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</si>
  <si>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</si>
  <si>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</si>
  <si>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</si>
  <si>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</si>
  <si>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</si>
  <si>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</si>
  <si>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</si>
  <si>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</si>
  <si>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</si>
  <si>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</si>
  <si>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</si>
  <si>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</si>
  <si>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</si>
  <si>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</si>
  <si>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</si>
  <si>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</si>
  <si>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</si>
  <si>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</si>
  <si>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</si>
  <si>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</si>
  <si>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</si>
  <si>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</si>
  <si>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</si>
  <si>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</si>
  <si>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</si>
  <si>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</si>
  <si>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</si>
  <si>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</si>
  <si>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</si>
  <si>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</si>
  <si>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</si>
  <si>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</si>
  <si>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</si>
  <si>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</si>
  <si>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</si>
  <si>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天栄村</t>
  </si>
  <si>
    <t>法適用</t>
  </si>
  <si>
    <t>水道事業</t>
  </si>
  <si>
    <t>末端給水事業</t>
  </si>
  <si>
    <t>A9</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</si>
  <si>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</si>
  <si>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</si>
  <si>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</si>
  <si>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</si>
  <si>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</si>
  <si>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</si>
  <si>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</si>
  <si>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</si>
  <si>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</si>
  <si>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</si>
  <si>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</si>
  <si>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</si>
  <si>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</si>
  <si>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村水道事業については、水源の大部分が水質の安定した湧水であるため、浄水施設に係る費用が抑えられてはいますが、給水区域が広大で点在しているという地域的特徴から、継続して安全な水を安定して供給するための、維持管理費や管路更新費には、多大なる時間と費用を要すると予想されます。
　今後、施設等更新時期が到来することを見据え、経営計画を立てることが急務であり、また、給水人口も年々減少していることから、料金収入の減少も予想されるため、水道料金が適切かどうか、定期的に見直しを行い、料金改定等も含めた検討が必要となりますが、料金改定が必要となった際には、十分な議論と使用者への説明を行うことが必要と考えます。</t>
  </si>
  <si>
    <t>　毎年計画的に老朽管を更新しています。昭和５０年代布設の石綿セメント管が約1.8ｋｍ残っており、毎年度約４００mの布設替を行い耐震管への更新を図っています。
　水道管の耐用年数である４０年を経過した管が全体の約１４％あり、計画的な更新が必要になります。</t>
    <phoneticPr fontId="4"/>
  </si>
  <si>
    <t xml:space="preserve">　①経常収支比率については、R4にて赤字であったが、R5では100％を上回り黒字回復となりました。しかし、類似団体平均値と比較して低水準であるため、さらなる維持管理費等の縮減と効率化の推進に努める必要があります。
　③流動比率では、単年度での支払能力が平均値よりも低く、流動負債の大半を占める企業債が近年ピークを迎えているため、水道事業会計を圧迫している状態であり、④企業債残高対給水収益比率が平均値より高いことから、企業債残高の縮小のため企業債借入額については十分に検討する必要があります。
　⑤料金回収率は平均を下回る結果となり、料金回収率が75.89%と事業運営が給水収益では賄えておらず、一般会計繰入金で補っている状況を表しています。今後、水道料金が適切か料金改定も踏まえた検討が必要になる可能性があります。
　⑥給水原価については、天栄村は広大な面積を有しており、点在する集落へ水道水を供給するため費用が大きくなる傾向があるため、前年度から平均値を下回っているものの、毎年費用の見直しを行い費用の削減に努める必要があります。
　⑦施設利用率は、類似団体と同程度の水準で推移しています。　
　⑧有収率は、継続した管路の更新事業や漏水調査により改善され、平均値を上回っております。引続き計画的な更新を行い有収率の向上に努めていきます。
</t>
    <rPh sb="18" eb="20">
      <t>アカジ</t>
    </rPh>
    <rPh sb="40" eb="42">
      <t>カイフク</t>
    </rPh>
    <rPh sb="53" eb="55">
      <t>ルイジ</t>
    </rPh>
    <rPh sb="55" eb="57">
      <t>ダンタイ</t>
    </rPh>
    <rPh sb="61" eb="63">
      <t>ヒカク</t>
    </rPh>
    <rPh sb="267" eb="269">
      <t>リョウキン</t>
    </rPh>
    <rPh sb="269" eb="272">
      <t>カイシュウリツ</t>
    </rPh>
    <rPh sb="361" eb="363">
      <t>キュウスイ</t>
    </rPh>
    <rPh sb="363" eb="365">
      <t>ゲンカ</t>
    </rPh>
    <rPh sb="412" eb="414">
      <t>ケイコウ</t>
    </rPh>
    <rPh sb="420" eb="423">
      <t>ゼンネンド</t>
    </rPh>
    <rPh sb="425" eb="428">
      <t>ヘイキンチ</t>
    </rPh>
    <rPh sb="429" eb="431">
      <t>シタマワ</t>
    </rPh>
    <rPh sb="470" eb="472">
      <t>シセツ</t>
    </rPh>
    <rPh sb="472" eb="474">
      <t>リヨウ</t>
    </rPh>
    <rPh sb="474" eb="475">
      <t>リツ</t>
    </rPh>
    <rPh sb="477" eb="481">
      <t>ルイジダンタイ</t>
    </rPh>
    <rPh sb="482" eb="485">
      <t>ドウテイド</t>
    </rPh>
    <rPh sb="486" eb="488">
      <t>スイジュン</t>
    </rPh>
    <rPh sb="489" eb="491">
      <t>スイイ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</si>
</sst>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099-440E-B104-95E53799A05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0.81</c:v>
                </c:pt>
                <c:pt idx="1">
                  <c:v>0.38</c:v>
                </c:pt>
                <c:pt idx="2">
                  <c:v>0.51</c:v>
                </c:pt>
                <c:pt idx="3">
                  <c:v>0.35</c:v>
                </c:pt>
                <c:pt idx="4">
                  <c:v>0.31</c:v>
                </c:pt>
              </c:numCache>
            </c:numRef>
          </c:val>
          <c:smooth val="0"/>
          <c:extLst>
            <c:ext xmlns:c16="http://schemas.microsoft.com/office/drawing/2014/chart" uri="{C3380CC4-5D6E-409C-BE32-E72D297353CC}">
              <c16:uniqueId val="{00000001-4099-440E-B104-95E53799A05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42.38</c:v>
                </c:pt>
                <c:pt idx="1">
                  <c:v>43.94</c:v>
                </c:pt>
                <c:pt idx="2">
                  <c:v>43.04</c:v>
                </c:pt>
                <c:pt idx="3">
                  <c:v>43.33</c:v>
                </c:pt>
                <c:pt idx="4">
                  <c:v>44.27</c:v>
                </c:pt>
              </c:numCache>
            </c:numRef>
          </c:val>
          <c:extLst>
            <c:ext xmlns:c16="http://schemas.microsoft.com/office/drawing/2014/chart" uri="{C3380CC4-5D6E-409C-BE32-E72D297353CC}">
              <c16:uniqueId val="{00000000-DB0B-4222-8DD7-815393C9C18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41.06</c:v>
                </c:pt>
                <c:pt idx="1">
                  <c:v>39.94</c:v>
                </c:pt>
                <c:pt idx="2">
                  <c:v>40.19</c:v>
                </c:pt>
                <c:pt idx="3">
                  <c:v>41.14</c:v>
                </c:pt>
                <c:pt idx="4">
                  <c:v>41.02</c:v>
                </c:pt>
              </c:numCache>
            </c:numRef>
          </c:val>
          <c:smooth val="0"/>
          <c:extLst>
            <c:ext xmlns:c16="http://schemas.microsoft.com/office/drawing/2014/chart" uri="{C3380CC4-5D6E-409C-BE32-E72D297353CC}">
              <c16:uniqueId val="{00000001-DB0B-4222-8DD7-815393C9C18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86.13</c:v>
                </c:pt>
                <c:pt idx="1">
                  <c:v>86.4</c:v>
                </c:pt>
                <c:pt idx="2">
                  <c:v>86.97</c:v>
                </c:pt>
                <c:pt idx="3">
                  <c:v>83.36</c:v>
                </c:pt>
                <c:pt idx="4">
                  <c:v>80.98</c:v>
                </c:pt>
              </c:numCache>
            </c:numRef>
          </c:val>
          <c:extLst>
            <c:ext xmlns:c16="http://schemas.microsoft.com/office/drawing/2014/chart" uri="{C3380CC4-5D6E-409C-BE32-E72D297353CC}">
              <c16:uniqueId val="{00000000-A6CE-4EDD-B2C6-5C4FB1666F3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72.42</c:v>
                </c:pt>
                <c:pt idx="1">
                  <c:v>69.41</c:v>
                </c:pt>
                <c:pt idx="2">
                  <c:v>71.52</c:v>
                </c:pt>
                <c:pt idx="3">
                  <c:v>70.42</c:v>
                </c:pt>
                <c:pt idx="4">
                  <c:v>69.900000000000006</c:v>
                </c:pt>
              </c:numCache>
            </c:numRef>
          </c:val>
          <c:smooth val="0"/>
          <c:extLst>
            <c:ext xmlns:c16="http://schemas.microsoft.com/office/drawing/2014/chart" uri="{C3380CC4-5D6E-409C-BE32-E72D297353CC}">
              <c16:uniqueId val="{00000001-A6CE-4EDD-B2C6-5C4FB1666F3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104.26</c:v>
                </c:pt>
                <c:pt idx="1">
                  <c:v>105.11</c:v>
                </c:pt>
                <c:pt idx="2">
                  <c:v>102.51</c:v>
                </c:pt>
                <c:pt idx="3">
                  <c:v>99.93</c:v>
                </c:pt>
                <c:pt idx="4">
                  <c:v>100.29</c:v>
                </c:pt>
              </c:numCache>
            </c:numRef>
          </c:val>
          <c:extLst>
            <c:ext xmlns:c16="http://schemas.microsoft.com/office/drawing/2014/chart" uri="{C3380CC4-5D6E-409C-BE32-E72D297353CC}">
              <c16:uniqueId val="{00000000-9E4D-4F02-9013-CFB1AF54768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108.22</c:v>
                </c:pt>
                <c:pt idx="1">
                  <c:v>114.22</c:v>
                </c:pt>
                <c:pt idx="2">
                  <c:v>108.19</c:v>
                </c:pt>
                <c:pt idx="3">
                  <c:v>106.93</c:v>
                </c:pt>
                <c:pt idx="4">
                  <c:v>109.12</c:v>
                </c:pt>
              </c:numCache>
            </c:numRef>
          </c:val>
          <c:smooth val="0"/>
          <c:extLst>
            <c:ext xmlns:c16="http://schemas.microsoft.com/office/drawing/2014/chart" uri="{C3380CC4-5D6E-409C-BE32-E72D297353CC}">
              <c16:uniqueId val="{00000001-9E4D-4F02-9013-CFB1AF54768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43.48</c:v>
                </c:pt>
                <c:pt idx="1">
                  <c:v>45.26</c:v>
                </c:pt>
                <c:pt idx="2">
                  <c:v>46.81</c:v>
                </c:pt>
                <c:pt idx="3">
                  <c:v>48.32</c:v>
                </c:pt>
                <c:pt idx="4">
                  <c:v>50.06</c:v>
                </c:pt>
              </c:numCache>
            </c:numRef>
          </c:val>
          <c:extLst>
            <c:ext xmlns:c16="http://schemas.microsoft.com/office/drawing/2014/chart" uri="{C3380CC4-5D6E-409C-BE32-E72D297353CC}">
              <c16:uniqueId val="{00000000-8877-4B72-95E6-542B1B3431F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52.73</c:v>
                </c:pt>
                <c:pt idx="1">
                  <c:v>53.25</c:v>
                </c:pt>
                <c:pt idx="2">
                  <c:v>53.4</c:v>
                </c:pt>
                <c:pt idx="3">
                  <c:v>52.14</c:v>
                </c:pt>
                <c:pt idx="4">
                  <c:v>53.49</c:v>
                </c:pt>
              </c:numCache>
            </c:numRef>
          </c:val>
          <c:smooth val="0"/>
          <c:extLst>
            <c:ext xmlns:c16="http://schemas.microsoft.com/office/drawing/2014/chart" uri="{C3380CC4-5D6E-409C-BE32-E72D297353CC}">
              <c16:uniqueId val="{00000001-8877-4B72-95E6-542B1B3431F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5F7-42F7-AC78-E6FD796329D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19.91</c:v>
                </c:pt>
                <c:pt idx="1">
                  <c:v>23.02</c:v>
                </c:pt>
                <c:pt idx="2">
                  <c:v>21.86</c:v>
                </c:pt>
                <c:pt idx="3">
                  <c:v>21.01</c:v>
                </c:pt>
                <c:pt idx="4">
                  <c:v>21.96</c:v>
                </c:pt>
              </c:numCache>
            </c:numRef>
          </c:val>
          <c:smooth val="0"/>
          <c:extLst>
            <c:ext xmlns:c16="http://schemas.microsoft.com/office/drawing/2014/chart" uri="{C3380CC4-5D6E-409C-BE32-E72D297353CC}">
              <c16:uniqueId val="{00000001-85F7-42F7-AC78-E6FD796329D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94C-492B-871F-CCD5FD3E273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25.29</c:v>
                </c:pt>
                <c:pt idx="1">
                  <c:v>22.71</c:v>
                </c:pt>
                <c:pt idx="2">
                  <c:v>6.17</c:v>
                </c:pt>
                <c:pt idx="3">
                  <c:v>20.41</c:v>
                </c:pt>
                <c:pt idx="4">
                  <c:v>19.420000000000002</c:v>
                </c:pt>
              </c:numCache>
            </c:numRef>
          </c:val>
          <c:smooth val="0"/>
          <c:extLst>
            <c:ext xmlns:c16="http://schemas.microsoft.com/office/drawing/2014/chart" uri="{C3380CC4-5D6E-409C-BE32-E72D297353CC}">
              <c16:uniqueId val="{00000001-E94C-492B-871F-CCD5FD3E273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180.31</c:v>
                </c:pt>
                <c:pt idx="1">
                  <c:v>161.44999999999999</c:v>
                </c:pt>
                <c:pt idx="2">
                  <c:v>156.5</c:v>
                </c:pt>
                <c:pt idx="3">
                  <c:v>154.41</c:v>
                </c:pt>
                <c:pt idx="4">
                  <c:v>177.87</c:v>
                </c:pt>
              </c:numCache>
            </c:numRef>
          </c:val>
          <c:extLst>
            <c:ext xmlns:c16="http://schemas.microsoft.com/office/drawing/2014/chart" uri="{C3380CC4-5D6E-409C-BE32-E72D297353CC}">
              <c16:uniqueId val="{00000000-333E-44D2-A891-8C86F311363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348.88</c:v>
                </c:pt>
                <c:pt idx="1">
                  <c:v>381.07</c:v>
                </c:pt>
                <c:pt idx="2">
                  <c:v>367.4</c:v>
                </c:pt>
                <c:pt idx="3">
                  <c:v>345.42</c:v>
                </c:pt>
                <c:pt idx="4">
                  <c:v>315.60000000000002</c:v>
                </c:pt>
              </c:numCache>
            </c:numRef>
          </c:val>
          <c:smooth val="0"/>
          <c:extLst>
            <c:ext xmlns:c16="http://schemas.microsoft.com/office/drawing/2014/chart" uri="{C3380CC4-5D6E-409C-BE32-E72D297353CC}">
              <c16:uniqueId val="{00000001-333E-44D2-A891-8C86F311363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918.68</c:v>
                </c:pt>
                <c:pt idx="1">
                  <c:v>833.35</c:v>
                </c:pt>
                <c:pt idx="2">
                  <c:v>802.65</c:v>
                </c:pt>
                <c:pt idx="3">
                  <c:v>792.29</c:v>
                </c:pt>
                <c:pt idx="4">
                  <c:v>770.63</c:v>
                </c:pt>
              </c:numCache>
            </c:numRef>
          </c:val>
          <c:extLst>
            <c:ext xmlns:c16="http://schemas.microsoft.com/office/drawing/2014/chart" uri="{C3380CC4-5D6E-409C-BE32-E72D297353CC}">
              <c16:uniqueId val="{00000000-F017-4753-82C5-FDFEDA23692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540.38</c:v>
                </c:pt>
                <c:pt idx="1">
                  <c:v>556.47</c:v>
                </c:pt>
                <c:pt idx="2">
                  <c:v>564.99</c:v>
                </c:pt>
                <c:pt idx="3">
                  <c:v>631.39</c:v>
                </c:pt>
                <c:pt idx="4">
                  <c:v>625.11</c:v>
                </c:pt>
              </c:numCache>
            </c:numRef>
          </c:val>
          <c:smooth val="0"/>
          <c:extLst>
            <c:ext xmlns:c16="http://schemas.microsoft.com/office/drawing/2014/chart" uri="{C3380CC4-5D6E-409C-BE32-E72D297353CC}">
              <c16:uniqueId val="{00000001-F017-4753-82C5-FDFEDA23692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80.34</c:v>
                </c:pt>
                <c:pt idx="1">
                  <c:v>87.21</c:v>
                </c:pt>
                <c:pt idx="2">
                  <c:v>82.83</c:v>
                </c:pt>
                <c:pt idx="3">
                  <c:v>80.41</c:v>
                </c:pt>
                <c:pt idx="4">
                  <c:v>75.89</c:v>
                </c:pt>
              </c:numCache>
            </c:numRef>
          </c:val>
          <c:extLst>
            <c:ext xmlns:c16="http://schemas.microsoft.com/office/drawing/2014/chart" uri="{C3380CC4-5D6E-409C-BE32-E72D297353CC}">
              <c16:uniqueId val="{00000000-B203-4020-983A-A5E0EFF5CA2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83.22</c:v>
                </c:pt>
                <c:pt idx="1">
                  <c:v>78.67</c:v>
                </c:pt>
                <c:pt idx="2">
                  <c:v>80.56</c:v>
                </c:pt>
                <c:pt idx="3">
                  <c:v>76.55</c:v>
                </c:pt>
                <c:pt idx="4">
                  <c:v>77.739999999999995</c:v>
                </c:pt>
              </c:numCache>
            </c:numRef>
          </c:val>
          <c:smooth val="0"/>
          <c:extLst>
            <c:ext xmlns:c16="http://schemas.microsoft.com/office/drawing/2014/chart" uri="{C3380CC4-5D6E-409C-BE32-E72D297353CC}">
              <c16:uniqueId val="{00000001-B203-4020-983A-A5E0EFF5CA2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248.51</c:v>
                </c:pt>
                <c:pt idx="1">
                  <c:v>230.22</c:v>
                </c:pt>
                <c:pt idx="2">
                  <c:v>242.21</c:v>
                </c:pt>
                <c:pt idx="3">
                  <c:v>251.4</c:v>
                </c:pt>
                <c:pt idx="4">
                  <c:v>264</c:v>
                </c:pt>
              </c:numCache>
            </c:numRef>
          </c:val>
          <c:extLst>
            <c:ext xmlns:c16="http://schemas.microsoft.com/office/drawing/2014/chart" uri="{C3380CC4-5D6E-409C-BE32-E72D297353CC}">
              <c16:uniqueId val="{00000000-92F5-4742-8099-968F1971E01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234.17</c:v>
                </c:pt>
                <c:pt idx="1">
                  <c:v>257.95</c:v>
                </c:pt>
                <c:pt idx="2">
                  <c:v>260.87</c:v>
                </c:pt>
                <c:pt idx="3">
                  <c:v>269.25</c:v>
                </c:pt>
                <c:pt idx="4">
                  <c:v>274.94</c:v>
                </c:pt>
              </c:numCache>
            </c:numRef>
          </c:val>
          <c:smooth val="0"/>
          <c:extLst>
            <c:ext xmlns:c16="http://schemas.microsoft.com/office/drawing/2014/chart" uri="{C3380CC4-5D6E-409C-BE32-E72D297353CC}">
              <c16:uniqueId val="{00000001-92F5-4742-8099-968F1971E01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179" zoomScaleNormal="179"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福島県　天栄村</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A9</v>
      </c>
      <c r="X8" s="74"/>
      <c r="Y8" s="74"/>
      <c r="Z8" s="74"/>
      <c r="AA8" s="74"/>
      <c r="AB8" s="74"/>
      <c r="AC8" s="74"/>
      <c r="AD8" s="74" t="str">
        <f>データ!$M$6</f>
        <v>非設置</v>
      </c>
      <c r="AE8" s="74"/>
      <c r="AF8" s="74"/>
      <c r="AG8" s="74"/>
      <c r="AH8" s="74"/>
      <c r="AI8" s="74"/>
      <c r="AJ8" s="74"/>
      <c r="AK8" s="2"/>
      <c r="AL8" s="65">
        <f>データ!$R$6</f>
        <v>5245</v>
      </c>
      <c r="AM8" s="65"/>
      <c r="AN8" s="65"/>
      <c r="AO8" s="65"/>
      <c r="AP8" s="65"/>
      <c r="AQ8" s="65"/>
      <c r="AR8" s="65"/>
      <c r="AS8" s="65"/>
      <c r="AT8" s="36">
        <f>データ!$S$6</f>
        <v>225.52</v>
      </c>
      <c r="AU8" s="37"/>
      <c r="AV8" s="37"/>
      <c r="AW8" s="37"/>
      <c r="AX8" s="37"/>
      <c r="AY8" s="37"/>
      <c r="AZ8" s="37"/>
      <c r="BA8" s="37"/>
      <c r="BB8" s="54">
        <f>データ!$T$6</f>
        <v>23.26</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66.23</v>
      </c>
      <c r="J10" s="37"/>
      <c r="K10" s="37"/>
      <c r="L10" s="37"/>
      <c r="M10" s="37"/>
      <c r="N10" s="37"/>
      <c r="O10" s="64"/>
      <c r="P10" s="54">
        <f>データ!$P$6</f>
        <v>87.21</v>
      </c>
      <c r="Q10" s="54"/>
      <c r="R10" s="54"/>
      <c r="S10" s="54"/>
      <c r="T10" s="54"/>
      <c r="U10" s="54"/>
      <c r="V10" s="54"/>
      <c r="W10" s="65">
        <f>データ!$Q$6</f>
        <v>4087</v>
      </c>
      <c r="X10" s="65"/>
      <c r="Y10" s="65"/>
      <c r="Z10" s="65"/>
      <c r="AA10" s="65"/>
      <c r="AB10" s="65"/>
      <c r="AC10" s="65"/>
      <c r="AD10" s="2"/>
      <c r="AE10" s="2"/>
      <c r="AF10" s="2"/>
      <c r="AG10" s="2"/>
      <c r="AH10" s="2"/>
      <c r="AI10" s="2"/>
      <c r="AJ10" s="2"/>
      <c r="AK10" s="2"/>
      <c r="AL10" s="65">
        <f>データ!$U$6</f>
        <v>4529</v>
      </c>
      <c r="AM10" s="65"/>
      <c r="AN10" s="65"/>
      <c r="AO10" s="65"/>
      <c r="AP10" s="65"/>
      <c r="AQ10" s="65"/>
      <c r="AR10" s="65"/>
      <c r="AS10" s="65"/>
      <c r="AT10" s="36">
        <f>データ!$V$6</f>
        <v>80.42</v>
      </c>
      <c r="AU10" s="37"/>
      <c r="AV10" s="37"/>
      <c r="AW10" s="37"/>
      <c r="AX10" s="37"/>
      <c r="AY10" s="37"/>
      <c r="AZ10" s="37"/>
      <c r="BA10" s="37"/>
      <c r="BB10" s="54">
        <f>データ!$W$6</f>
        <v>56.32</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9" t="s">
        <v>113</v>
      </c>
      <c r="BM16" s="90"/>
      <c r="BN16" s="90"/>
      <c r="BO16" s="90"/>
      <c r="BP16" s="90"/>
      <c r="BQ16" s="90"/>
      <c r="BR16" s="90"/>
      <c r="BS16" s="90"/>
      <c r="BT16" s="90"/>
      <c r="BU16" s="90"/>
      <c r="BV16" s="90"/>
      <c r="BW16" s="90"/>
      <c r="BX16" s="90"/>
      <c r="BY16" s="90"/>
      <c r="BZ16" s="9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9"/>
      <c r="BM17" s="90"/>
      <c r="BN17" s="90"/>
      <c r="BO17" s="90"/>
      <c r="BP17" s="90"/>
      <c r="BQ17" s="90"/>
      <c r="BR17" s="90"/>
      <c r="BS17" s="90"/>
      <c r="BT17" s="90"/>
      <c r="BU17" s="90"/>
      <c r="BV17" s="90"/>
      <c r="BW17" s="90"/>
      <c r="BX17" s="90"/>
      <c r="BY17" s="90"/>
      <c r="BZ17" s="9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9"/>
      <c r="BM18" s="90"/>
      <c r="BN18" s="90"/>
      <c r="BO18" s="90"/>
      <c r="BP18" s="90"/>
      <c r="BQ18" s="90"/>
      <c r="BR18" s="90"/>
      <c r="BS18" s="90"/>
      <c r="BT18" s="90"/>
      <c r="BU18" s="90"/>
      <c r="BV18" s="90"/>
      <c r="BW18" s="90"/>
      <c r="BX18" s="90"/>
      <c r="BY18" s="90"/>
      <c r="BZ18" s="9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9"/>
      <c r="BM19" s="90"/>
      <c r="BN19" s="90"/>
      <c r="BO19" s="90"/>
      <c r="BP19" s="90"/>
      <c r="BQ19" s="90"/>
      <c r="BR19" s="90"/>
      <c r="BS19" s="90"/>
      <c r="BT19" s="90"/>
      <c r="BU19" s="90"/>
      <c r="BV19" s="90"/>
      <c r="BW19" s="90"/>
      <c r="BX19" s="90"/>
      <c r="BY19" s="90"/>
      <c r="BZ19" s="9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9"/>
      <c r="BM20" s="90"/>
      <c r="BN20" s="90"/>
      <c r="BO20" s="90"/>
      <c r="BP20" s="90"/>
      <c r="BQ20" s="90"/>
      <c r="BR20" s="90"/>
      <c r="BS20" s="90"/>
      <c r="BT20" s="90"/>
      <c r="BU20" s="90"/>
      <c r="BV20" s="90"/>
      <c r="BW20" s="90"/>
      <c r="BX20" s="90"/>
      <c r="BY20" s="90"/>
      <c r="BZ20" s="9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9"/>
      <c r="BM21" s="90"/>
      <c r="BN21" s="90"/>
      <c r="BO21" s="90"/>
      <c r="BP21" s="90"/>
      <c r="BQ21" s="90"/>
      <c r="BR21" s="90"/>
      <c r="BS21" s="90"/>
      <c r="BT21" s="90"/>
      <c r="BU21" s="90"/>
      <c r="BV21" s="90"/>
      <c r="BW21" s="90"/>
      <c r="BX21" s="90"/>
      <c r="BY21" s="90"/>
      <c r="BZ21" s="9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9"/>
      <c r="BM22" s="90"/>
      <c r="BN22" s="90"/>
      <c r="BO22" s="90"/>
      <c r="BP22" s="90"/>
      <c r="BQ22" s="90"/>
      <c r="BR22" s="90"/>
      <c r="BS22" s="90"/>
      <c r="BT22" s="90"/>
      <c r="BU22" s="90"/>
      <c r="BV22" s="90"/>
      <c r="BW22" s="90"/>
      <c r="BX22" s="90"/>
      <c r="BY22" s="90"/>
      <c r="BZ22" s="9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9"/>
      <c r="BM23" s="90"/>
      <c r="BN23" s="90"/>
      <c r="BO23" s="90"/>
      <c r="BP23" s="90"/>
      <c r="BQ23" s="90"/>
      <c r="BR23" s="90"/>
      <c r="BS23" s="90"/>
      <c r="BT23" s="90"/>
      <c r="BU23" s="90"/>
      <c r="BV23" s="90"/>
      <c r="BW23" s="90"/>
      <c r="BX23" s="90"/>
      <c r="BY23" s="90"/>
      <c r="BZ23" s="9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9"/>
      <c r="BM24" s="90"/>
      <c r="BN24" s="90"/>
      <c r="BO24" s="90"/>
      <c r="BP24" s="90"/>
      <c r="BQ24" s="90"/>
      <c r="BR24" s="90"/>
      <c r="BS24" s="90"/>
      <c r="BT24" s="90"/>
      <c r="BU24" s="90"/>
      <c r="BV24" s="90"/>
      <c r="BW24" s="90"/>
      <c r="BX24" s="90"/>
      <c r="BY24" s="90"/>
      <c r="BZ24" s="9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9"/>
      <c r="BM25" s="90"/>
      <c r="BN25" s="90"/>
      <c r="BO25" s="90"/>
      <c r="BP25" s="90"/>
      <c r="BQ25" s="90"/>
      <c r="BR25" s="90"/>
      <c r="BS25" s="90"/>
      <c r="BT25" s="90"/>
      <c r="BU25" s="90"/>
      <c r="BV25" s="90"/>
      <c r="BW25" s="90"/>
      <c r="BX25" s="90"/>
      <c r="BY25" s="90"/>
      <c r="BZ25" s="9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9"/>
      <c r="BM26" s="90"/>
      <c r="BN26" s="90"/>
      <c r="BO26" s="90"/>
      <c r="BP26" s="90"/>
      <c r="BQ26" s="90"/>
      <c r="BR26" s="90"/>
      <c r="BS26" s="90"/>
      <c r="BT26" s="90"/>
      <c r="BU26" s="90"/>
      <c r="BV26" s="90"/>
      <c r="BW26" s="90"/>
      <c r="BX26" s="90"/>
      <c r="BY26" s="90"/>
      <c r="BZ26" s="9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9"/>
      <c r="BM27" s="90"/>
      <c r="BN27" s="90"/>
      <c r="BO27" s="90"/>
      <c r="BP27" s="90"/>
      <c r="BQ27" s="90"/>
      <c r="BR27" s="90"/>
      <c r="BS27" s="90"/>
      <c r="BT27" s="90"/>
      <c r="BU27" s="90"/>
      <c r="BV27" s="90"/>
      <c r="BW27" s="90"/>
      <c r="BX27" s="90"/>
      <c r="BY27" s="90"/>
      <c r="BZ27" s="9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9"/>
      <c r="BM28" s="90"/>
      <c r="BN28" s="90"/>
      <c r="BO28" s="90"/>
      <c r="BP28" s="90"/>
      <c r="BQ28" s="90"/>
      <c r="BR28" s="90"/>
      <c r="BS28" s="90"/>
      <c r="BT28" s="90"/>
      <c r="BU28" s="90"/>
      <c r="BV28" s="90"/>
      <c r="BW28" s="90"/>
      <c r="BX28" s="90"/>
      <c r="BY28" s="90"/>
      <c r="BZ28" s="9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9"/>
      <c r="BM29" s="90"/>
      <c r="BN29" s="90"/>
      <c r="BO29" s="90"/>
      <c r="BP29" s="90"/>
      <c r="BQ29" s="90"/>
      <c r="BR29" s="90"/>
      <c r="BS29" s="90"/>
      <c r="BT29" s="90"/>
      <c r="BU29" s="90"/>
      <c r="BV29" s="90"/>
      <c r="BW29" s="90"/>
      <c r="BX29" s="90"/>
      <c r="BY29" s="90"/>
      <c r="BZ29" s="9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9"/>
      <c r="BM30" s="90"/>
      <c r="BN30" s="90"/>
      <c r="BO30" s="90"/>
      <c r="BP30" s="90"/>
      <c r="BQ30" s="90"/>
      <c r="BR30" s="90"/>
      <c r="BS30" s="90"/>
      <c r="BT30" s="90"/>
      <c r="BU30" s="90"/>
      <c r="BV30" s="90"/>
      <c r="BW30" s="90"/>
      <c r="BX30" s="90"/>
      <c r="BY30" s="90"/>
      <c r="BZ30" s="9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9"/>
      <c r="BM31" s="90"/>
      <c r="BN31" s="90"/>
      <c r="BO31" s="90"/>
      <c r="BP31" s="90"/>
      <c r="BQ31" s="90"/>
      <c r="BR31" s="90"/>
      <c r="BS31" s="90"/>
      <c r="BT31" s="90"/>
      <c r="BU31" s="90"/>
      <c r="BV31" s="90"/>
      <c r="BW31" s="90"/>
      <c r="BX31" s="90"/>
      <c r="BY31" s="90"/>
      <c r="BZ31" s="9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9"/>
      <c r="BM32" s="90"/>
      <c r="BN32" s="90"/>
      <c r="BO32" s="90"/>
      <c r="BP32" s="90"/>
      <c r="BQ32" s="90"/>
      <c r="BR32" s="90"/>
      <c r="BS32" s="90"/>
      <c r="BT32" s="90"/>
      <c r="BU32" s="90"/>
      <c r="BV32" s="90"/>
      <c r="BW32" s="90"/>
      <c r="BX32" s="90"/>
      <c r="BY32" s="90"/>
      <c r="BZ32" s="9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9"/>
      <c r="BM33" s="90"/>
      <c r="BN33" s="90"/>
      <c r="BO33" s="90"/>
      <c r="BP33" s="90"/>
      <c r="BQ33" s="90"/>
      <c r="BR33" s="90"/>
      <c r="BS33" s="90"/>
      <c r="BT33" s="90"/>
      <c r="BU33" s="90"/>
      <c r="BV33" s="90"/>
      <c r="BW33" s="90"/>
      <c r="BX33" s="90"/>
      <c r="BY33" s="90"/>
      <c r="BZ33" s="9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9"/>
      <c r="BM34" s="90"/>
      <c r="BN34" s="90"/>
      <c r="BO34" s="90"/>
      <c r="BP34" s="90"/>
      <c r="BQ34" s="90"/>
      <c r="BR34" s="90"/>
      <c r="BS34" s="90"/>
      <c r="BT34" s="90"/>
      <c r="BU34" s="90"/>
      <c r="BV34" s="90"/>
      <c r="BW34" s="90"/>
      <c r="BX34" s="90"/>
      <c r="BY34" s="90"/>
      <c r="BZ34" s="9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9"/>
      <c r="BM35" s="90"/>
      <c r="BN35" s="90"/>
      <c r="BO35" s="90"/>
      <c r="BP35" s="90"/>
      <c r="BQ35" s="90"/>
      <c r="BR35" s="90"/>
      <c r="BS35" s="90"/>
      <c r="BT35" s="90"/>
      <c r="BU35" s="90"/>
      <c r="BV35" s="90"/>
      <c r="BW35" s="90"/>
      <c r="BX35" s="90"/>
      <c r="BY35" s="90"/>
      <c r="BZ35" s="9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9"/>
      <c r="BM36" s="90"/>
      <c r="BN36" s="90"/>
      <c r="BO36" s="90"/>
      <c r="BP36" s="90"/>
      <c r="BQ36" s="90"/>
      <c r="BR36" s="90"/>
      <c r="BS36" s="90"/>
      <c r="BT36" s="90"/>
      <c r="BU36" s="90"/>
      <c r="BV36" s="90"/>
      <c r="BW36" s="90"/>
      <c r="BX36" s="90"/>
      <c r="BY36" s="90"/>
      <c r="BZ36" s="9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9"/>
      <c r="BM37" s="90"/>
      <c r="BN37" s="90"/>
      <c r="BO37" s="90"/>
      <c r="BP37" s="90"/>
      <c r="BQ37" s="90"/>
      <c r="BR37" s="90"/>
      <c r="BS37" s="90"/>
      <c r="BT37" s="90"/>
      <c r="BU37" s="90"/>
      <c r="BV37" s="90"/>
      <c r="BW37" s="90"/>
      <c r="BX37" s="90"/>
      <c r="BY37" s="90"/>
      <c r="BZ37" s="9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9"/>
      <c r="BM38" s="90"/>
      <c r="BN38" s="90"/>
      <c r="BO38" s="90"/>
      <c r="BP38" s="90"/>
      <c r="BQ38" s="90"/>
      <c r="BR38" s="90"/>
      <c r="BS38" s="90"/>
      <c r="BT38" s="90"/>
      <c r="BU38" s="90"/>
      <c r="BV38" s="90"/>
      <c r="BW38" s="90"/>
      <c r="BX38" s="90"/>
      <c r="BY38" s="90"/>
      <c r="BZ38" s="9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9"/>
      <c r="BM39" s="90"/>
      <c r="BN39" s="90"/>
      <c r="BO39" s="90"/>
      <c r="BP39" s="90"/>
      <c r="BQ39" s="90"/>
      <c r="BR39" s="90"/>
      <c r="BS39" s="90"/>
      <c r="BT39" s="90"/>
      <c r="BU39" s="90"/>
      <c r="BV39" s="90"/>
      <c r="BW39" s="90"/>
      <c r="BX39" s="90"/>
      <c r="BY39" s="90"/>
      <c r="BZ39" s="9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9"/>
      <c r="BM40" s="90"/>
      <c r="BN40" s="90"/>
      <c r="BO40" s="90"/>
      <c r="BP40" s="90"/>
      <c r="BQ40" s="90"/>
      <c r="BR40" s="90"/>
      <c r="BS40" s="90"/>
      <c r="BT40" s="90"/>
      <c r="BU40" s="90"/>
      <c r="BV40" s="90"/>
      <c r="BW40" s="90"/>
      <c r="BX40" s="90"/>
      <c r="BY40" s="90"/>
      <c r="BZ40" s="9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9"/>
      <c r="BM41" s="90"/>
      <c r="BN41" s="90"/>
      <c r="BO41" s="90"/>
      <c r="BP41" s="90"/>
      <c r="BQ41" s="90"/>
      <c r="BR41" s="90"/>
      <c r="BS41" s="90"/>
      <c r="BT41" s="90"/>
      <c r="BU41" s="90"/>
      <c r="BV41" s="90"/>
      <c r="BW41" s="90"/>
      <c r="BX41" s="90"/>
      <c r="BY41" s="90"/>
      <c r="BZ41" s="9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9"/>
      <c r="BM42" s="90"/>
      <c r="BN42" s="90"/>
      <c r="BO42" s="90"/>
      <c r="BP42" s="90"/>
      <c r="BQ42" s="90"/>
      <c r="BR42" s="90"/>
      <c r="BS42" s="90"/>
      <c r="BT42" s="90"/>
      <c r="BU42" s="90"/>
      <c r="BV42" s="90"/>
      <c r="BW42" s="90"/>
      <c r="BX42" s="90"/>
      <c r="BY42" s="90"/>
      <c r="BZ42" s="9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9"/>
      <c r="BM43" s="90"/>
      <c r="BN43" s="90"/>
      <c r="BO43" s="90"/>
      <c r="BP43" s="90"/>
      <c r="BQ43" s="90"/>
      <c r="BR43" s="90"/>
      <c r="BS43" s="90"/>
      <c r="BT43" s="90"/>
      <c r="BU43" s="90"/>
      <c r="BV43" s="90"/>
      <c r="BW43" s="90"/>
      <c r="BX43" s="90"/>
      <c r="BY43" s="90"/>
      <c r="BZ43" s="9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9"/>
      <c r="BM44" s="90"/>
      <c r="BN44" s="90"/>
      <c r="BO44" s="90"/>
      <c r="BP44" s="90"/>
      <c r="BQ44" s="90"/>
      <c r="BR44" s="90"/>
      <c r="BS44" s="90"/>
      <c r="BT44" s="90"/>
      <c r="BU44" s="90"/>
      <c r="BV44" s="90"/>
      <c r="BW44" s="90"/>
      <c r="BX44" s="90"/>
      <c r="BY44" s="90"/>
      <c r="BZ44" s="9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112</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uM7HRzSsbCjCjFP5OoFT3MHz7e0hUZ6t13HjgzdTpgQIGhMGA20+D5wr9WFEQbMgPuNOqzVmn5nu3RWMOwR5fw==" saltValue="APi2RPLDgPRDij5Q35Od9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73440</v>
      </c>
      <c r="D6" s="20">
        <f t="shared" si="3"/>
        <v>46</v>
      </c>
      <c r="E6" s="20">
        <f t="shared" si="3"/>
        <v>1</v>
      </c>
      <c r="F6" s="20">
        <f t="shared" si="3"/>
        <v>0</v>
      </c>
      <c r="G6" s="20">
        <f t="shared" si="3"/>
        <v>1</v>
      </c>
      <c r="H6" s="20" t="str">
        <f t="shared" si="3"/>
        <v>福島県　天栄村</v>
      </c>
      <c r="I6" s="20" t="str">
        <f t="shared" si="3"/>
        <v>法適用</v>
      </c>
      <c r="J6" s="20" t="str">
        <f t="shared" si="3"/>
        <v>水道事業</v>
      </c>
      <c r="K6" s="20" t="str">
        <f t="shared" si="3"/>
        <v>末端給水事業</v>
      </c>
      <c r="L6" s="20" t="str">
        <f t="shared" si="3"/>
        <v>A9</v>
      </c>
      <c r="M6" s="20" t="str">
        <f t="shared" si="3"/>
        <v>非設置</v>
      </c>
      <c r="N6" s="21" t="str">
        <f t="shared" si="3"/>
        <v>-</v>
      </c>
      <c r="O6" s="21">
        <f t="shared" si="3"/>
        <v>66.23</v>
      </c>
      <c r="P6" s="21">
        <f t="shared" si="3"/>
        <v>87.21</v>
      </c>
      <c r="Q6" s="21">
        <f t="shared" si="3"/>
        <v>4087</v>
      </c>
      <c r="R6" s="21">
        <f t="shared" si="3"/>
        <v>5245</v>
      </c>
      <c r="S6" s="21">
        <f t="shared" si="3"/>
        <v>225.52</v>
      </c>
      <c r="T6" s="21">
        <f t="shared" si="3"/>
        <v>23.26</v>
      </c>
      <c r="U6" s="21">
        <f t="shared" si="3"/>
        <v>4529</v>
      </c>
      <c r="V6" s="21">
        <f t="shared" si="3"/>
        <v>80.42</v>
      </c>
      <c r="W6" s="21">
        <f t="shared" si="3"/>
        <v>56.32</v>
      </c>
      <c r="X6" s="22">
        <f>IF(X7="",NA(),X7)</f>
        <v>104.26</v>
      </c>
      <c r="Y6" s="22">
        <f t="shared" ref="Y6:AG6" si="4">IF(Y7="",NA(),Y7)</f>
        <v>105.11</v>
      </c>
      <c r="Z6" s="22">
        <f t="shared" si="4"/>
        <v>102.51</v>
      </c>
      <c r="AA6" s="22">
        <f t="shared" si="4"/>
        <v>99.93</v>
      </c>
      <c r="AB6" s="22">
        <f t="shared" si="4"/>
        <v>100.29</v>
      </c>
      <c r="AC6" s="22">
        <f t="shared" si="4"/>
        <v>108.22</v>
      </c>
      <c r="AD6" s="22">
        <f t="shared" si="4"/>
        <v>114.22</v>
      </c>
      <c r="AE6" s="22">
        <f t="shared" si="4"/>
        <v>108.19</v>
      </c>
      <c r="AF6" s="22">
        <f t="shared" si="4"/>
        <v>106.93</v>
      </c>
      <c r="AG6" s="22">
        <f t="shared" si="4"/>
        <v>109.12</v>
      </c>
      <c r="AH6" s="21" t="str">
        <f>IF(AH7="","",IF(AH7="-","【-】","【"&amp;SUBSTITUTE(TEXT(AH7,"#,##0.00"),"-","△")&amp;"】"))</f>
        <v>【108.24】</v>
      </c>
      <c r="AI6" s="21">
        <f>IF(AI7="",NA(),AI7)</f>
        <v>0</v>
      </c>
      <c r="AJ6" s="21">
        <f t="shared" ref="AJ6:AR6" si="5">IF(AJ7="",NA(),AJ7)</f>
        <v>0</v>
      </c>
      <c r="AK6" s="21">
        <f t="shared" si="5"/>
        <v>0</v>
      </c>
      <c r="AL6" s="21">
        <f t="shared" si="5"/>
        <v>0</v>
      </c>
      <c r="AM6" s="21">
        <f t="shared" si="5"/>
        <v>0</v>
      </c>
      <c r="AN6" s="22">
        <f t="shared" si="5"/>
        <v>25.29</v>
      </c>
      <c r="AO6" s="22">
        <f t="shared" si="5"/>
        <v>22.71</v>
      </c>
      <c r="AP6" s="22">
        <f t="shared" si="5"/>
        <v>6.17</v>
      </c>
      <c r="AQ6" s="22">
        <f t="shared" si="5"/>
        <v>20.41</v>
      </c>
      <c r="AR6" s="22">
        <f t="shared" si="5"/>
        <v>19.420000000000002</v>
      </c>
      <c r="AS6" s="21" t="str">
        <f>IF(AS7="","",IF(AS7="-","【-】","【"&amp;SUBSTITUTE(TEXT(AS7,"#,##0.00"),"-","△")&amp;"】"))</f>
        <v>【1.50】</v>
      </c>
      <c r="AT6" s="22">
        <f>IF(AT7="",NA(),AT7)</f>
        <v>180.31</v>
      </c>
      <c r="AU6" s="22">
        <f t="shared" ref="AU6:BC6" si="6">IF(AU7="",NA(),AU7)</f>
        <v>161.44999999999999</v>
      </c>
      <c r="AV6" s="22">
        <f t="shared" si="6"/>
        <v>156.5</v>
      </c>
      <c r="AW6" s="22">
        <f t="shared" si="6"/>
        <v>154.41</v>
      </c>
      <c r="AX6" s="22">
        <f t="shared" si="6"/>
        <v>177.87</v>
      </c>
      <c r="AY6" s="22">
        <f t="shared" si="6"/>
        <v>348.88</v>
      </c>
      <c r="AZ6" s="22">
        <f t="shared" si="6"/>
        <v>381.07</v>
      </c>
      <c r="BA6" s="22">
        <f t="shared" si="6"/>
        <v>367.4</v>
      </c>
      <c r="BB6" s="22">
        <f t="shared" si="6"/>
        <v>345.42</v>
      </c>
      <c r="BC6" s="22">
        <f t="shared" si="6"/>
        <v>315.60000000000002</v>
      </c>
      <c r="BD6" s="21" t="str">
        <f>IF(BD7="","",IF(BD7="-","【-】","【"&amp;SUBSTITUTE(TEXT(BD7,"#,##0.00"),"-","△")&amp;"】"))</f>
        <v>【243.36】</v>
      </c>
      <c r="BE6" s="22">
        <f>IF(BE7="",NA(),BE7)</f>
        <v>918.68</v>
      </c>
      <c r="BF6" s="22">
        <f t="shared" ref="BF6:BN6" si="7">IF(BF7="",NA(),BF7)</f>
        <v>833.35</v>
      </c>
      <c r="BG6" s="22">
        <f t="shared" si="7"/>
        <v>802.65</v>
      </c>
      <c r="BH6" s="22">
        <f t="shared" si="7"/>
        <v>792.29</v>
      </c>
      <c r="BI6" s="22">
        <f t="shared" si="7"/>
        <v>770.63</v>
      </c>
      <c r="BJ6" s="22">
        <f t="shared" si="7"/>
        <v>540.38</v>
      </c>
      <c r="BK6" s="22">
        <f t="shared" si="7"/>
        <v>556.47</v>
      </c>
      <c r="BL6" s="22">
        <f t="shared" si="7"/>
        <v>564.99</v>
      </c>
      <c r="BM6" s="22">
        <f t="shared" si="7"/>
        <v>631.39</v>
      </c>
      <c r="BN6" s="22">
        <f t="shared" si="7"/>
        <v>625.11</v>
      </c>
      <c r="BO6" s="21" t="str">
        <f>IF(BO7="","",IF(BO7="-","【-】","【"&amp;SUBSTITUTE(TEXT(BO7,"#,##0.00"),"-","△")&amp;"】"))</f>
        <v>【265.93】</v>
      </c>
      <c r="BP6" s="22">
        <f>IF(BP7="",NA(),BP7)</f>
        <v>80.34</v>
      </c>
      <c r="BQ6" s="22">
        <f t="shared" ref="BQ6:BY6" si="8">IF(BQ7="",NA(),BQ7)</f>
        <v>87.21</v>
      </c>
      <c r="BR6" s="22">
        <f t="shared" si="8"/>
        <v>82.83</v>
      </c>
      <c r="BS6" s="22">
        <f t="shared" si="8"/>
        <v>80.41</v>
      </c>
      <c r="BT6" s="22">
        <f t="shared" si="8"/>
        <v>75.89</v>
      </c>
      <c r="BU6" s="22">
        <f t="shared" si="8"/>
        <v>83.22</v>
      </c>
      <c r="BV6" s="22">
        <f t="shared" si="8"/>
        <v>78.67</v>
      </c>
      <c r="BW6" s="22">
        <f t="shared" si="8"/>
        <v>80.56</v>
      </c>
      <c r="BX6" s="22">
        <f t="shared" si="8"/>
        <v>76.55</v>
      </c>
      <c r="BY6" s="22">
        <f t="shared" si="8"/>
        <v>77.739999999999995</v>
      </c>
      <c r="BZ6" s="21" t="str">
        <f>IF(BZ7="","",IF(BZ7="-","【-】","【"&amp;SUBSTITUTE(TEXT(BZ7,"#,##0.00"),"-","△")&amp;"】"))</f>
        <v>【97.82】</v>
      </c>
      <c r="CA6" s="22">
        <f>IF(CA7="",NA(),CA7)</f>
        <v>248.51</v>
      </c>
      <c r="CB6" s="22">
        <f t="shared" ref="CB6:CJ6" si="9">IF(CB7="",NA(),CB7)</f>
        <v>230.22</v>
      </c>
      <c r="CC6" s="22">
        <f t="shared" si="9"/>
        <v>242.21</v>
      </c>
      <c r="CD6" s="22">
        <f t="shared" si="9"/>
        <v>251.4</v>
      </c>
      <c r="CE6" s="22">
        <f t="shared" si="9"/>
        <v>264</v>
      </c>
      <c r="CF6" s="22">
        <f t="shared" si="9"/>
        <v>234.17</v>
      </c>
      <c r="CG6" s="22">
        <f t="shared" si="9"/>
        <v>257.95</v>
      </c>
      <c r="CH6" s="22">
        <f t="shared" si="9"/>
        <v>260.87</v>
      </c>
      <c r="CI6" s="22">
        <f t="shared" si="9"/>
        <v>269.25</v>
      </c>
      <c r="CJ6" s="22">
        <f t="shared" si="9"/>
        <v>274.94</v>
      </c>
      <c r="CK6" s="21" t="str">
        <f>IF(CK7="","",IF(CK7="-","【-】","【"&amp;SUBSTITUTE(TEXT(CK7,"#,##0.00"),"-","△")&amp;"】"))</f>
        <v>【177.56】</v>
      </c>
      <c r="CL6" s="22">
        <f>IF(CL7="",NA(),CL7)</f>
        <v>42.38</v>
      </c>
      <c r="CM6" s="22">
        <f t="shared" ref="CM6:CU6" si="10">IF(CM7="",NA(),CM7)</f>
        <v>43.94</v>
      </c>
      <c r="CN6" s="22">
        <f t="shared" si="10"/>
        <v>43.04</v>
      </c>
      <c r="CO6" s="22">
        <f t="shared" si="10"/>
        <v>43.33</v>
      </c>
      <c r="CP6" s="22">
        <f t="shared" si="10"/>
        <v>44.27</v>
      </c>
      <c r="CQ6" s="22">
        <f t="shared" si="10"/>
        <v>41.06</v>
      </c>
      <c r="CR6" s="22">
        <f t="shared" si="10"/>
        <v>39.94</v>
      </c>
      <c r="CS6" s="22">
        <f t="shared" si="10"/>
        <v>40.19</v>
      </c>
      <c r="CT6" s="22">
        <f t="shared" si="10"/>
        <v>41.14</v>
      </c>
      <c r="CU6" s="22">
        <f t="shared" si="10"/>
        <v>41.02</v>
      </c>
      <c r="CV6" s="21" t="str">
        <f>IF(CV7="","",IF(CV7="-","【-】","【"&amp;SUBSTITUTE(TEXT(CV7,"#,##0.00"),"-","△")&amp;"】"))</f>
        <v>【59.81】</v>
      </c>
      <c r="CW6" s="22">
        <f>IF(CW7="",NA(),CW7)</f>
        <v>86.13</v>
      </c>
      <c r="CX6" s="22">
        <f t="shared" ref="CX6:DF6" si="11">IF(CX7="",NA(),CX7)</f>
        <v>86.4</v>
      </c>
      <c r="CY6" s="22">
        <f t="shared" si="11"/>
        <v>86.97</v>
      </c>
      <c r="CZ6" s="22">
        <f t="shared" si="11"/>
        <v>83.36</v>
      </c>
      <c r="DA6" s="22">
        <f t="shared" si="11"/>
        <v>80.98</v>
      </c>
      <c r="DB6" s="22">
        <f t="shared" si="11"/>
        <v>72.42</v>
      </c>
      <c r="DC6" s="22">
        <f t="shared" si="11"/>
        <v>69.41</v>
      </c>
      <c r="DD6" s="22">
        <f t="shared" si="11"/>
        <v>71.52</v>
      </c>
      <c r="DE6" s="22">
        <f t="shared" si="11"/>
        <v>70.42</v>
      </c>
      <c r="DF6" s="22">
        <f t="shared" si="11"/>
        <v>69.900000000000006</v>
      </c>
      <c r="DG6" s="21" t="str">
        <f>IF(DG7="","",IF(DG7="-","【-】","【"&amp;SUBSTITUTE(TEXT(DG7,"#,##0.00"),"-","△")&amp;"】"))</f>
        <v>【89.42】</v>
      </c>
      <c r="DH6" s="22">
        <f>IF(DH7="",NA(),DH7)</f>
        <v>43.48</v>
      </c>
      <c r="DI6" s="22">
        <f t="shared" ref="DI6:DQ6" si="12">IF(DI7="",NA(),DI7)</f>
        <v>45.26</v>
      </c>
      <c r="DJ6" s="22">
        <f t="shared" si="12"/>
        <v>46.81</v>
      </c>
      <c r="DK6" s="22">
        <f t="shared" si="12"/>
        <v>48.32</v>
      </c>
      <c r="DL6" s="22">
        <f t="shared" si="12"/>
        <v>50.06</v>
      </c>
      <c r="DM6" s="22">
        <f t="shared" si="12"/>
        <v>52.73</v>
      </c>
      <c r="DN6" s="22">
        <f t="shared" si="12"/>
        <v>53.25</v>
      </c>
      <c r="DO6" s="22">
        <f t="shared" si="12"/>
        <v>53.4</v>
      </c>
      <c r="DP6" s="22">
        <f t="shared" si="12"/>
        <v>52.14</v>
      </c>
      <c r="DQ6" s="22">
        <f t="shared" si="12"/>
        <v>53.49</v>
      </c>
      <c r="DR6" s="21" t="str">
        <f>IF(DR7="","",IF(DR7="-","【-】","【"&amp;SUBSTITUTE(TEXT(DR7,"#,##0.00"),"-","△")&amp;"】"))</f>
        <v>【52.02】</v>
      </c>
      <c r="DS6" s="21">
        <f>IF(DS7="",NA(),DS7)</f>
        <v>0</v>
      </c>
      <c r="DT6" s="21">
        <f t="shared" ref="DT6:EB6" si="13">IF(DT7="",NA(),DT7)</f>
        <v>0</v>
      </c>
      <c r="DU6" s="21">
        <f t="shared" si="13"/>
        <v>0</v>
      </c>
      <c r="DV6" s="21">
        <f t="shared" si="13"/>
        <v>0</v>
      </c>
      <c r="DW6" s="21">
        <f t="shared" si="13"/>
        <v>0</v>
      </c>
      <c r="DX6" s="22">
        <f t="shared" si="13"/>
        <v>19.91</v>
      </c>
      <c r="DY6" s="22">
        <f t="shared" si="13"/>
        <v>23.02</v>
      </c>
      <c r="DZ6" s="22">
        <f t="shared" si="13"/>
        <v>21.86</v>
      </c>
      <c r="EA6" s="22">
        <f t="shared" si="13"/>
        <v>21.01</v>
      </c>
      <c r="EB6" s="22">
        <f t="shared" si="13"/>
        <v>21.96</v>
      </c>
      <c r="EC6" s="21" t="str">
        <f>IF(EC7="","",IF(EC7="-","【-】","【"&amp;SUBSTITUTE(TEXT(EC7,"#,##0.00"),"-","△")&amp;"】"))</f>
        <v>【25.37】</v>
      </c>
      <c r="ED6" s="21">
        <f>IF(ED7="",NA(),ED7)</f>
        <v>0</v>
      </c>
      <c r="EE6" s="21">
        <f t="shared" ref="EE6:EM6" si="14">IF(EE7="",NA(),EE7)</f>
        <v>0</v>
      </c>
      <c r="EF6" s="21">
        <f t="shared" si="14"/>
        <v>0</v>
      </c>
      <c r="EG6" s="21">
        <f t="shared" si="14"/>
        <v>0</v>
      </c>
      <c r="EH6" s="21">
        <f t="shared" si="14"/>
        <v>0</v>
      </c>
      <c r="EI6" s="22">
        <f t="shared" si="14"/>
        <v>0.81</v>
      </c>
      <c r="EJ6" s="22">
        <f t="shared" si="14"/>
        <v>0.38</v>
      </c>
      <c r="EK6" s="22">
        <f t="shared" si="14"/>
        <v>0.51</v>
      </c>
      <c r="EL6" s="22">
        <f t="shared" si="14"/>
        <v>0.35</v>
      </c>
      <c r="EM6" s="22">
        <f t="shared" si="14"/>
        <v>0.31</v>
      </c>
      <c r="EN6" s="21" t="str">
        <f>IF(EN7="","",IF(EN7="-","【-】","【"&amp;SUBSTITUTE(TEXT(EN7,"#,##0.00"),"-","△")&amp;"】"))</f>
        <v>【0.62】</v>
      </c>
    </row>
    <row r="7" spans="1:144" s="23" customFormat="1" x14ac:dyDescent="0.2">
      <c r="A7" s="15"/>
      <c r="B7" s="24">
        <v>2023</v>
      </c>
      <c r="C7" s="24">
        <v>73440</v>
      </c>
      <c r="D7" s="24">
        <v>46</v>
      </c>
      <c r="E7" s="24">
        <v>1</v>
      </c>
      <c r="F7" s="24">
        <v>0</v>
      </c>
      <c r="G7" s="24">
        <v>1</v>
      </c>
      <c r="H7" s="24" t="s">
        <v>93</v>
      </c>
      <c r="I7" s="24" t="s">
        <v>94</v>
      </c>
      <c r="J7" s="24" t="s">
        <v>95</v>
      </c>
      <c r="K7" s="24" t="s">
        <v>96</v>
      </c>
      <c r="L7" s="24" t="s">
        <v>97</v>
      </c>
      <c r="M7" s="24" t="s">
        <v>98</v>
      </c>
      <c r="N7" s="25" t="s">
        <v>99</v>
      </c>
      <c r="O7" s="25">
        <v>66.23</v>
      </c>
      <c r="P7" s="25">
        <v>87.21</v>
      </c>
      <c r="Q7" s="25">
        <v>4087</v>
      </c>
      <c r="R7" s="25">
        <v>5245</v>
      </c>
      <c r="S7" s="25">
        <v>225.52</v>
      </c>
      <c r="T7" s="25">
        <v>23.26</v>
      </c>
      <c r="U7" s="25">
        <v>4529</v>
      </c>
      <c r="V7" s="25">
        <v>80.42</v>
      </c>
      <c r="W7" s="25">
        <v>56.32</v>
      </c>
      <c r="X7" s="25">
        <v>104.26</v>
      </c>
      <c r="Y7" s="25">
        <v>105.11</v>
      </c>
      <c r="Z7" s="25">
        <v>102.51</v>
      </c>
      <c r="AA7" s="25">
        <v>99.93</v>
      </c>
      <c r="AB7" s="25">
        <v>100.29</v>
      </c>
      <c r="AC7" s="25">
        <v>108.22</v>
      </c>
      <c r="AD7" s="25">
        <v>114.22</v>
      </c>
      <c r="AE7" s="25">
        <v>108.19</v>
      </c>
      <c r="AF7" s="25">
        <v>106.93</v>
      </c>
      <c r="AG7" s="25">
        <v>109.12</v>
      </c>
      <c r="AH7" s="25">
        <v>108.24</v>
      </c>
      <c r="AI7" s="25">
        <v>0</v>
      </c>
      <c r="AJ7" s="25">
        <v>0</v>
      </c>
      <c r="AK7" s="25">
        <v>0</v>
      </c>
      <c r="AL7" s="25">
        <v>0</v>
      </c>
      <c r="AM7" s="25">
        <v>0</v>
      </c>
      <c r="AN7" s="25">
        <v>25.29</v>
      </c>
      <c r="AO7" s="25">
        <v>22.71</v>
      </c>
      <c r="AP7" s="25">
        <v>6.17</v>
      </c>
      <c r="AQ7" s="25">
        <v>20.41</v>
      </c>
      <c r="AR7" s="25">
        <v>19.420000000000002</v>
      </c>
      <c r="AS7" s="25">
        <v>1.5</v>
      </c>
      <c r="AT7" s="25">
        <v>180.31</v>
      </c>
      <c r="AU7" s="25">
        <v>161.44999999999999</v>
      </c>
      <c r="AV7" s="25">
        <v>156.5</v>
      </c>
      <c r="AW7" s="25">
        <v>154.41</v>
      </c>
      <c r="AX7" s="25">
        <v>177.87</v>
      </c>
      <c r="AY7" s="25">
        <v>348.88</v>
      </c>
      <c r="AZ7" s="25">
        <v>381.07</v>
      </c>
      <c r="BA7" s="25">
        <v>367.4</v>
      </c>
      <c r="BB7" s="25">
        <v>345.42</v>
      </c>
      <c r="BC7" s="25">
        <v>315.60000000000002</v>
      </c>
      <c r="BD7" s="25">
        <v>243.36</v>
      </c>
      <c r="BE7" s="25">
        <v>918.68</v>
      </c>
      <c r="BF7" s="25">
        <v>833.35</v>
      </c>
      <c r="BG7" s="25">
        <v>802.65</v>
      </c>
      <c r="BH7" s="25">
        <v>792.29</v>
      </c>
      <c r="BI7" s="25">
        <v>770.63</v>
      </c>
      <c r="BJ7" s="25">
        <v>540.38</v>
      </c>
      <c r="BK7" s="25">
        <v>556.47</v>
      </c>
      <c r="BL7" s="25">
        <v>564.99</v>
      </c>
      <c r="BM7" s="25">
        <v>631.39</v>
      </c>
      <c r="BN7" s="25">
        <v>625.11</v>
      </c>
      <c r="BO7" s="25">
        <v>265.93</v>
      </c>
      <c r="BP7" s="25">
        <v>80.34</v>
      </c>
      <c r="BQ7" s="25">
        <v>87.21</v>
      </c>
      <c r="BR7" s="25">
        <v>82.83</v>
      </c>
      <c r="BS7" s="25">
        <v>80.41</v>
      </c>
      <c r="BT7" s="25">
        <v>75.89</v>
      </c>
      <c r="BU7" s="25">
        <v>83.22</v>
      </c>
      <c r="BV7" s="25">
        <v>78.67</v>
      </c>
      <c r="BW7" s="25">
        <v>80.56</v>
      </c>
      <c r="BX7" s="25">
        <v>76.55</v>
      </c>
      <c r="BY7" s="25">
        <v>77.739999999999995</v>
      </c>
      <c r="BZ7" s="25">
        <v>97.82</v>
      </c>
      <c r="CA7" s="25">
        <v>248.51</v>
      </c>
      <c r="CB7" s="25">
        <v>230.22</v>
      </c>
      <c r="CC7" s="25">
        <v>242.21</v>
      </c>
      <c r="CD7" s="25">
        <v>251.4</v>
      </c>
      <c r="CE7" s="25">
        <v>264</v>
      </c>
      <c r="CF7" s="25">
        <v>234.17</v>
      </c>
      <c r="CG7" s="25">
        <v>257.95</v>
      </c>
      <c r="CH7" s="25">
        <v>260.87</v>
      </c>
      <c r="CI7" s="25">
        <v>269.25</v>
      </c>
      <c r="CJ7" s="25">
        <v>274.94</v>
      </c>
      <c r="CK7" s="25">
        <v>177.56</v>
      </c>
      <c r="CL7" s="25">
        <v>42.38</v>
      </c>
      <c r="CM7" s="25">
        <v>43.94</v>
      </c>
      <c r="CN7" s="25">
        <v>43.04</v>
      </c>
      <c r="CO7" s="25">
        <v>43.33</v>
      </c>
      <c r="CP7" s="25">
        <v>44.27</v>
      </c>
      <c r="CQ7" s="25">
        <v>41.06</v>
      </c>
      <c r="CR7" s="25">
        <v>39.94</v>
      </c>
      <c r="CS7" s="25">
        <v>40.19</v>
      </c>
      <c r="CT7" s="25">
        <v>41.14</v>
      </c>
      <c r="CU7" s="25">
        <v>41.02</v>
      </c>
      <c r="CV7" s="25">
        <v>59.81</v>
      </c>
      <c r="CW7" s="25">
        <v>86.13</v>
      </c>
      <c r="CX7" s="25">
        <v>86.4</v>
      </c>
      <c r="CY7" s="25">
        <v>86.97</v>
      </c>
      <c r="CZ7" s="25">
        <v>83.36</v>
      </c>
      <c r="DA7" s="25">
        <v>80.98</v>
      </c>
      <c r="DB7" s="25">
        <v>72.42</v>
      </c>
      <c r="DC7" s="25">
        <v>69.41</v>
      </c>
      <c r="DD7" s="25">
        <v>71.52</v>
      </c>
      <c r="DE7" s="25">
        <v>70.42</v>
      </c>
      <c r="DF7" s="25">
        <v>69.900000000000006</v>
      </c>
      <c r="DG7" s="25">
        <v>89.42</v>
      </c>
      <c r="DH7" s="25">
        <v>43.48</v>
      </c>
      <c r="DI7" s="25">
        <v>45.26</v>
      </c>
      <c r="DJ7" s="25">
        <v>46.81</v>
      </c>
      <c r="DK7" s="25">
        <v>48.32</v>
      </c>
      <c r="DL7" s="25">
        <v>50.06</v>
      </c>
      <c r="DM7" s="25">
        <v>52.73</v>
      </c>
      <c r="DN7" s="25">
        <v>53.25</v>
      </c>
      <c r="DO7" s="25">
        <v>53.4</v>
      </c>
      <c r="DP7" s="25">
        <v>52.14</v>
      </c>
      <c r="DQ7" s="25">
        <v>53.49</v>
      </c>
      <c r="DR7" s="25">
        <v>52.02</v>
      </c>
      <c r="DS7" s="25">
        <v>0</v>
      </c>
      <c r="DT7" s="25">
        <v>0</v>
      </c>
      <c r="DU7" s="25">
        <v>0</v>
      </c>
      <c r="DV7" s="25">
        <v>0</v>
      </c>
      <c r="DW7" s="25">
        <v>0</v>
      </c>
      <c r="DX7" s="25">
        <v>19.91</v>
      </c>
      <c r="DY7" s="25">
        <v>23.02</v>
      </c>
      <c r="DZ7" s="25">
        <v>21.86</v>
      </c>
      <c r="EA7" s="25">
        <v>21.01</v>
      </c>
      <c r="EB7" s="25">
        <v>21.96</v>
      </c>
      <c r="EC7" s="25">
        <v>25.37</v>
      </c>
      <c r="ED7" s="25">
        <v>0</v>
      </c>
      <c r="EE7" s="25">
        <v>0</v>
      </c>
      <c r="EF7" s="25">
        <v>0</v>
      </c>
      <c r="EG7" s="25">
        <v>0</v>
      </c>
      <c r="EH7" s="25">
        <v>0</v>
      </c>
      <c r="EI7" s="25">
        <v>0.81</v>
      </c>
      <c r="EJ7" s="25">
        <v>0.38</v>
      </c>
      <c r="EK7" s="25">
        <v>0.51</v>
      </c>
      <c r="EL7" s="25">
        <v>0.35</v>
      </c>
      <c r="EM7" s="25">
        <v>0.31</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鴫原 絵梨香</cp:lastModifiedBy>
  <cp:lastPrinted>2025-02-03T08:00:46Z</cp:lastPrinted>
  <dcterms:created xsi:type="dcterms:W3CDTF">2025-01-24T06:45:25Z</dcterms:created>
  <dcterms:modified xsi:type="dcterms:W3CDTF">2025-03-04T04:25:38Z</dcterms:modified>
  <cp:category/>
</cp:coreProperties>
</file>