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town.kunimi.fukushima.jp\fr-sv\271\デスクトップ\経営分析\"/>
    </mc:Choice>
  </mc:AlternateContent>
  <xr:revisionPtr revIDLastSave="0" documentId="13_ncr:1_{36F36C75-8A3A-4003-82CA-718A44AEA5AA}" xr6:coauthVersionLast="47" xr6:coauthVersionMax="47" xr10:uidLastSave="{00000000-0000-0000-0000-000000000000}"/>
  <workbookProtection workbookAlgorithmName="SHA-512" workbookHashValue="8Df8/asOl4+KOrmTUnEIIxfHirAQhTK8BGzc3taqnbCgpoOqeWY9+GdyztnFHQGOfDtywtrMhYQXdXOkmenJzQ==" workbookSaltValue="6s4Ux+nDpp91J4+9YqpA/g=="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Q6" i="5"/>
  <c r="P6" i="5"/>
  <c r="P10" i="4" s="1"/>
  <c r="O6" i="5"/>
  <c r="N6" i="5"/>
  <c r="M6" i="5"/>
  <c r="L6" i="5"/>
  <c r="W8" i="4" s="1"/>
  <c r="K6" i="5"/>
  <c r="P8" i="4" s="1"/>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I85" i="4"/>
  <c r="F85" i="4"/>
  <c r="E85" i="4"/>
  <c r="BB10" i="4"/>
  <c r="AT10" i="4"/>
  <c r="AL10" i="4"/>
  <c r="W10" i="4"/>
  <c r="I10" i="4"/>
  <c r="B10" i="4"/>
  <c r="AL8" i="4"/>
  <c r="AD8" i="4"/>
  <c r="I8"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<sst xmlns="http://schemas.openxmlformats.org/spreadsheetml/2006/main" count="228" uniqueCount="112">
  <si>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</si>
  <si>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</si>
  <si>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</si>
  <si>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</si>
  <si>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</si>
  <si>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</si>
  <si>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</si>
  <si>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</si>
  <si>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</si>
  <si>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</si>
  <si>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</si>
  <si>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</si>
  <si>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</si>
  <si>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</si>
  <si>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</si>
  <si>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</si>
  <si>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</si>
  <si>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</si>
  <si>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</si>
  <si>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</si>
  <si>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</si>
  <si>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</si>
  <si>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</si>
  <si>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</si>
  <si>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</si>
  <si>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</si>
  <si>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</si>
  <si>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</si>
  <si>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</si>
  <si>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</si>
  <si>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</si>
  <si>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</si>
  <si>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</si>
  <si>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</si>
  <si>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</si>
  <si>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</si>
  <si>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</si>
  <si>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</si>
  <si>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</si>
  <si>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</si>
  <si>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</si>
  <si>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</si>
  <si>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</si>
  <si>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</si>
  <si>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</si>
  <si>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</si>
  <si>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</si>
  <si>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</si>
  <si>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</si>
  <si>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</si>
  <si>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</si>
  <si>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</si>
  <si>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</si>
  <si>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</si>
  <si>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</si>
  <si>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</si>
  <si>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</si>
  <si>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</si>
  <si>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</si>
  <si>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</si>
  <si>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</si>
  <si>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</si>
  <si>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</si>
  <si>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</si>
  <si>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</si>
  <si>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</si>
  <si>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</si>
  <si>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</si>
  <si>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</si>
  <si>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</si>
  <si>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</si>
  <si>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</si>
  <si>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</si>
  <si>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</si>
  <si>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</si>
  <si>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</si>
  <si>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</si>
  <si>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</si>
  <si>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</si>
  <si>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</si>
  <si>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</si>
  <si>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</si>
  <si>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</si>
  <si>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</si>
  <si>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</si>
  <si>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</si>
  <si>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</si>
  <si>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</si>
  <si>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</si>
  <si>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</si>
  <si>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</si>
  <si>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</si>
  <si>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国見町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</si>
  <si>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</si>
  <si>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</si>
  <si>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</si>
  <si>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</si>
  <si>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</si>
  <si>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</si>
  <si>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</si>
  <si>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</si>
  <si>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</si>
  <si>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</si>
  <si>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</si>
  <si>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</si>
  <si>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</si>
  <si>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</si>
  <si>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</si>
  <si>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</si>
  <si>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「有形固定資産減価償却率」、「管路経年化率」は年々増加しているものの、全国平均・類似団体平均よりも低い数値で施設老朽化の度合いは低いと推測される。
　「管路更新率」も全国平均・類似団体平均より高く適切な施設の更新ができていると推測される。</t>
    <rPh sb="2" eb="10">
      <t>ユウケイコテイシサンゲンカ</t>
    </rPh>
    <rPh sb="10" eb="12">
      <t>ショウキャク</t>
    </rPh>
    <rPh sb="12" eb="13">
      <t>リツ</t>
    </rPh>
    <rPh sb="24" eb="26">
      <t>ネンネン</t>
    </rPh>
    <rPh sb="26" eb="28">
      <t>ゾウカ</t>
    </rPh>
    <rPh sb="36" eb="40">
      <t>ゼンコクヘイキン</t>
    </rPh>
    <rPh sb="41" eb="47">
      <t>ルイジダンタイヘイキン</t>
    </rPh>
    <rPh sb="50" eb="51">
      <t>ヒク</t>
    </rPh>
    <rPh sb="52" eb="54">
      <t>スウチ</t>
    </rPh>
    <rPh sb="55" eb="57">
      <t>シセツ</t>
    </rPh>
    <rPh sb="57" eb="60">
      <t>ロウキュウカ</t>
    </rPh>
    <rPh sb="61" eb="63">
      <t>ドア</t>
    </rPh>
    <rPh sb="65" eb="66">
      <t>ヒク</t>
    </rPh>
    <rPh sb="68" eb="70">
      <t>スイソク</t>
    </rPh>
    <rPh sb="79" eb="81">
      <t>カンロ</t>
    </rPh>
    <rPh sb="81" eb="83">
      <t>コウシン</t>
    </rPh>
    <rPh sb="83" eb="84">
      <t>リツ</t>
    </rPh>
    <rPh sb="86" eb="90">
      <t>ゼンコクヘイキン</t>
    </rPh>
    <rPh sb="91" eb="97">
      <t>ルイジダンタイヘイキン</t>
    </rPh>
    <rPh sb="99" eb="100">
      <t>タカ</t>
    </rPh>
    <rPh sb="101" eb="103">
      <t>テキセツ</t>
    </rPh>
    <rPh sb="104" eb="106">
      <t>シセツ</t>
    </rPh>
    <rPh sb="107" eb="109">
      <t>コウシン</t>
    </rPh>
    <rPh sb="116" eb="118">
      <t>スイソク</t>
    </rPh>
    <phoneticPr fontId="4"/>
  </si>
  <si>
    <t>　今後は、「有収率」を高めながら、単年度経営の赤字が続く場合は、料金改定等の経営改善策を講じなければならない。</t>
    <rPh sb="1" eb="3">
      <t>コンゴ</t>
    </rPh>
    <rPh sb="6" eb="9">
      <t>ユウシュウリツ</t>
    </rPh>
    <rPh sb="11" eb="12">
      <t>タカ</t>
    </rPh>
    <rPh sb="17" eb="20">
      <t>タンネンド</t>
    </rPh>
    <rPh sb="20" eb="22">
      <t>ケイエイ</t>
    </rPh>
    <rPh sb="23" eb="25">
      <t>アカジ</t>
    </rPh>
    <rPh sb="26" eb="27">
      <t>ツヅ</t>
    </rPh>
    <rPh sb="28" eb="30">
      <t>バアイ</t>
    </rPh>
    <rPh sb="32" eb="36">
      <t>リョウキンカイテイ</t>
    </rPh>
    <rPh sb="36" eb="37">
      <t>トウ</t>
    </rPh>
    <rPh sb="38" eb="43">
      <t>ケイエイカイゼンサク</t>
    </rPh>
    <rPh sb="44" eb="45">
      <t>コウ</t>
    </rPh>
    <phoneticPr fontId="4"/>
  </si>
  <si>
    <t>　「経常収支比率」は全国平均・類似団体平均より低く、「料金回収率」は全国平均より低いため単年度における経営は悪化している。
　一方、「流動比率」や「企業債残高対給水収益比率」は全国平均・類似団体平均よりも大幅に良い数値となっているため、他団体よりも借金が少なく中長期的な経営指標は良好であるといえる。
　漏水量を把握する指標である「有収率」は年々良くなっているため、この数値を上昇させながら、経営状況を好転させる取り組みが必要である。</t>
    <rPh sb="2" eb="8">
      <t>ケイジョウシュウシヒリツ</t>
    </rPh>
    <rPh sb="10" eb="14">
      <t>ゼンコクヘイキン</t>
    </rPh>
    <rPh sb="15" eb="19">
      <t>ルイジダンタイ</t>
    </rPh>
    <rPh sb="19" eb="21">
      <t>ヘイキン</t>
    </rPh>
    <rPh sb="23" eb="24">
      <t>ヒク</t>
    </rPh>
    <rPh sb="27" eb="32">
      <t>リョウキンカイシュウリツ</t>
    </rPh>
    <rPh sb="34" eb="38">
      <t>ゼンコクヘイキン</t>
    </rPh>
    <rPh sb="40" eb="41">
      <t>ヒク</t>
    </rPh>
    <rPh sb="44" eb="47">
      <t>タンネンド</t>
    </rPh>
    <rPh sb="51" eb="53">
      <t>ケイエイ</t>
    </rPh>
    <rPh sb="54" eb="56">
      <t>アッカ</t>
    </rPh>
    <rPh sb="64" eb="66">
      <t>イッポウ</t>
    </rPh>
    <rPh sb="68" eb="72">
      <t>リュウドウヒリツ</t>
    </rPh>
    <rPh sb="75" eb="78">
      <t>キギョウサイ</t>
    </rPh>
    <rPh sb="78" eb="80">
      <t>ザンダカ</t>
    </rPh>
    <rPh sb="80" eb="81">
      <t>タイ</t>
    </rPh>
    <rPh sb="81" eb="85">
      <t>キュウスイシュウエキ</t>
    </rPh>
    <rPh sb="85" eb="87">
      <t>ヒリツ</t>
    </rPh>
    <rPh sb="89" eb="93">
      <t>ゼンコクヘイキン</t>
    </rPh>
    <rPh sb="94" eb="100">
      <t>ルイジダンタイヘイキン</t>
    </rPh>
    <rPh sb="103" eb="105">
      <t>オオハバ</t>
    </rPh>
    <rPh sb="108" eb="110">
      <t>スウチ</t>
    </rPh>
    <rPh sb="119" eb="122">
      <t>タダンタイ</t>
    </rPh>
    <rPh sb="125" eb="127">
      <t>シャッキン</t>
    </rPh>
    <rPh sb="128" eb="129">
      <t>スク</t>
    </rPh>
    <rPh sb="131" eb="135">
      <t>チュウチョウキテキ</t>
    </rPh>
    <rPh sb="136" eb="140">
      <t>ケイエイシヒョウ</t>
    </rPh>
    <rPh sb="141" eb="143">
      <t>リョウコウ</t>
    </rPh>
    <rPh sb="154" eb="156">
      <t>ロウスイ</t>
    </rPh>
    <rPh sb="156" eb="157">
      <t>リョウ</t>
    </rPh>
    <rPh sb="158" eb="160">
      <t>ハアク</t>
    </rPh>
    <rPh sb="162" eb="164">
      <t>シヒョウ</t>
    </rPh>
    <rPh sb="168" eb="171">
      <t>ユウシュウリツ</t>
    </rPh>
    <rPh sb="173" eb="175">
      <t>ネンネン</t>
    </rPh>
    <rPh sb="175" eb="176">
      <t>ヨ</t>
    </rPh>
    <rPh sb="187" eb="189">
      <t>スウチ</t>
    </rPh>
    <rPh sb="190" eb="192">
      <t>ジョウショウ</t>
    </rPh>
    <rPh sb="198" eb="200">
      <t>ケイエイ</t>
    </rPh>
    <rPh sb="200" eb="202">
      <t>ジョウキョウ</t>
    </rPh>
    <rPh sb="203" eb="205">
      <t>コウテン</t>
    </rPh>
    <rPh sb="208" eb="209">
      <t>ト</t>
    </rPh>
    <rPh sb="210" eb="211">
      <t>ク</t>
    </rPh>
    <rPh sb="213" eb="21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</si>
</sst>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0.85</c:v>
                </c:pt>
                <c:pt idx="1">
                  <c:v>1.08</c:v>
                </c:pt>
                <c:pt idx="2">
                  <c:v>1.36</c:v>
                </c:pt>
                <c:pt idx="3">
                  <c:v>1.17</c:v>
                </c:pt>
                <c:pt idx="4">
                  <c:v>0.65</c:v>
                </c:pt>
              </c:numCache>
            </c:numRef>
          </c:val>
          <c:extLst>
            <c:ext xmlns:c16="http://schemas.microsoft.com/office/drawing/2014/chart" uri="{C3380CC4-5D6E-409C-BE32-E72D297353CC}">
              <c16:uniqueId val="{00000000-7A54-4AC9-B2AC-06DF907D8C9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0.4</c:v>
                </c:pt>
                <c:pt idx="2">
                  <c:v>0.36</c:v>
                </c:pt>
                <c:pt idx="3">
                  <c:v>0.56999999999999995</c:v>
                </c:pt>
                <c:pt idx="4">
                  <c:v>0.56000000000000005</c:v>
                </c:pt>
              </c:numCache>
            </c:numRef>
          </c:val>
          <c:smooth val="0"/>
          <c:extLst>
            <c:ext xmlns:c16="http://schemas.microsoft.com/office/drawing/2014/chart" uri="{C3380CC4-5D6E-409C-BE32-E72D297353CC}">
              <c16:uniqueId val="{00000001-7A54-4AC9-B2AC-06DF907D8C9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58.71</c:v>
                </c:pt>
                <c:pt idx="1">
                  <c:v>59.53</c:v>
                </c:pt>
                <c:pt idx="2">
                  <c:v>58.21</c:v>
                </c:pt>
                <c:pt idx="3">
                  <c:v>58.48</c:v>
                </c:pt>
                <c:pt idx="4">
                  <c:v>55.42</c:v>
                </c:pt>
              </c:numCache>
            </c:numRef>
          </c:val>
          <c:extLst>
            <c:ext xmlns:c16="http://schemas.microsoft.com/office/drawing/2014/chart" uri="{C3380CC4-5D6E-409C-BE32-E72D297353CC}">
              <c16:uniqueId val="{00000000-19C4-4E79-9CE6-FF047F5A6B5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49.64</c:v>
                </c:pt>
                <c:pt idx="1">
                  <c:v>49.38</c:v>
                </c:pt>
                <c:pt idx="2">
                  <c:v>50.09</c:v>
                </c:pt>
                <c:pt idx="3">
                  <c:v>50.1</c:v>
                </c:pt>
                <c:pt idx="4">
                  <c:v>49.76</c:v>
                </c:pt>
              </c:numCache>
            </c:numRef>
          </c:val>
          <c:smooth val="0"/>
          <c:extLst>
            <c:ext xmlns:c16="http://schemas.microsoft.com/office/drawing/2014/chart" uri="{C3380CC4-5D6E-409C-BE32-E72D297353CC}">
              <c16:uniqueId val="{00000001-19C4-4E79-9CE6-FF047F5A6B5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77.040000000000006</c:v>
                </c:pt>
                <c:pt idx="1">
                  <c:v>81.42</c:v>
                </c:pt>
                <c:pt idx="2">
                  <c:v>80.010000000000005</c:v>
                </c:pt>
                <c:pt idx="3">
                  <c:v>78.97</c:v>
                </c:pt>
                <c:pt idx="4">
                  <c:v>81.25</c:v>
                </c:pt>
              </c:numCache>
            </c:numRef>
          </c:val>
          <c:extLst>
            <c:ext xmlns:c16="http://schemas.microsoft.com/office/drawing/2014/chart" uri="{C3380CC4-5D6E-409C-BE32-E72D297353CC}">
              <c16:uniqueId val="{00000000-B89F-409D-A7C5-FD9F35B32F3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78.09</c:v>
                </c:pt>
                <c:pt idx="1">
                  <c:v>78.010000000000005</c:v>
                </c:pt>
                <c:pt idx="2">
                  <c:v>77.599999999999994</c:v>
                </c:pt>
                <c:pt idx="3">
                  <c:v>77.3</c:v>
                </c:pt>
                <c:pt idx="4">
                  <c:v>76.64</c:v>
                </c:pt>
              </c:numCache>
            </c:numRef>
          </c:val>
          <c:smooth val="0"/>
          <c:extLst>
            <c:ext xmlns:c16="http://schemas.microsoft.com/office/drawing/2014/chart" uri="{C3380CC4-5D6E-409C-BE32-E72D297353CC}">
              <c16:uniqueId val="{00000001-B89F-409D-A7C5-FD9F35B32F3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97.09</c:v>
                </c:pt>
                <c:pt idx="1">
                  <c:v>101.77</c:v>
                </c:pt>
                <c:pt idx="2">
                  <c:v>100.84</c:v>
                </c:pt>
                <c:pt idx="3">
                  <c:v>95.77</c:v>
                </c:pt>
                <c:pt idx="4">
                  <c:v>97.13</c:v>
                </c:pt>
              </c:numCache>
            </c:numRef>
          </c:val>
          <c:extLst>
            <c:ext xmlns:c16="http://schemas.microsoft.com/office/drawing/2014/chart" uri="{C3380CC4-5D6E-409C-BE32-E72D297353CC}">
              <c16:uniqueId val="{00000000-90DB-4968-8DA2-A76ED5F0599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104.35</c:v>
                </c:pt>
                <c:pt idx="1">
                  <c:v>105.34</c:v>
                </c:pt>
                <c:pt idx="2">
                  <c:v>105.77</c:v>
                </c:pt>
                <c:pt idx="3">
                  <c:v>104.82</c:v>
                </c:pt>
                <c:pt idx="4">
                  <c:v>106.46</c:v>
                </c:pt>
              </c:numCache>
            </c:numRef>
          </c:val>
          <c:smooth val="0"/>
          <c:extLst>
            <c:ext xmlns:c16="http://schemas.microsoft.com/office/drawing/2014/chart" uri="{C3380CC4-5D6E-409C-BE32-E72D297353CC}">
              <c16:uniqueId val="{00000001-90DB-4968-8DA2-A76ED5F0599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36.21</c:v>
                </c:pt>
                <c:pt idx="1">
                  <c:v>37.68</c:v>
                </c:pt>
                <c:pt idx="2">
                  <c:v>39.090000000000003</c:v>
                </c:pt>
                <c:pt idx="3">
                  <c:v>40.369999999999997</c:v>
                </c:pt>
                <c:pt idx="4">
                  <c:v>41.41</c:v>
                </c:pt>
              </c:numCache>
            </c:numRef>
          </c:val>
          <c:extLst>
            <c:ext xmlns:c16="http://schemas.microsoft.com/office/drawing/2014/chart" uri="{C3380CC4-5D6E-409C-BE32-E72D297353CC}">
              <c16:uniqueId val="{00000000-A11F-4CF1-BB78-7FE0A59DCB9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47.31</c:v>
                </c:pt>
                <c:pt idx="1">
                  <c:v>47.5</c:v>
                </c:pt>
                <c:pt idx="2">
                  <c:v>48.41</c:v>
                </c:pt>
                <c:pt idx="3">
                  <c:v>50.02</c:v>
                </c:pt>
                <c:pt idx="4">
                  <c:v>51.38</c:v>
                </c:pt>
              </c:numCache>
            </c:numRef>
          </c:val>
          <c:smooth val="0"/>
          <c:extLst>
            <c:ext xmlns:c16="http://schemas.microsoft.com/office/drawing/2014/chart" uri="{C3380CC4-5D6E-409C-BE32-E72D297353CC}">
              <c16:uniqueId val="{00000001-A11F-4CF1-BB78-7FE0A59DCB9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16.059999999999999</c:v>
                </c:pt>
                <c:pt idx="1">
                  <c:v>19.399999999999999</c:v>
                </c:pt>
                <c:pt idx="2">
                  <c:v>18.920000000000002</c:v>
                </c:pt>
                <c:pt idx="3">
                  <c:v>18.850000000000001</c:v>
                </c:pt>
                <c:pt idx="4">
                  <c:v>18.12</c:v>
                </c:pt>
              </c:numCache>
            </c:numRef>
          </c:val>
          <c:extLst>
            <c:ext xmlns:c16="http://schemas.microsoft.com/office/drawing/2014/chart" uri="{C3380CC4-5D6E-409C-BE32-E72D297353CC}">
              <c16:uniqueId val="{00000000-F3AE-436F-AFBC-BE0A0F04FF2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16.77</c:v>
                </c:pt>
                <c:pt idx="1">
                  <c:v>17.399999999999999</c:v>
                </c:pt>
                <c:pt idx="2">
                  <c:v>18.64</c:v>
                </c:pt>
                <c:pt idx="3">
                  <c:v>19.510000000000002</c:v>
                </c:pt>
                <c:pt idx="4">
                  <c:v>21.6</c:v>
                </c:pt>
              </c:numCache>
            </c:numRef>
          </c:val>
          <c:smooth val="0"/>
          <c:extLst>
            <c:ext xmlns:c16="http://schemas.microsoft.com/office/drawing/2014/chart" uri="{C3380CC4-5D6E-409C-BE32-E72D297353CC}">
              <c16:uniqueId val="{00000001-F3AE-436F-AFBC-BE0A0F04FF2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D35-4E66-8235-090160C9D28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21.69</c:v>
                </c:pt>
                <c:pt idx="1">
                  <c:v>24.04</c:v>
                </c:pt>
                <c:pt idx="2">
                  <c:v>28.03</c:v>
                </c:pt>
                <c:pt idx="3">
                  <c:v>26.73</c:v>
                </c:pt>
                <c:pt idx="4">
                  <c:v>27.85</c:v>
                </c:pt>
              </c:numCache>
            </c:numRef>
          </c:val>
          <c:smooth val="0"/>
          <c:extLst>
            <c:ext xmlns:c16="http://schemas.microsoft.com/office/drawing/2014/chart" uri="{C3380CC4-5D6E-409C-BE32-E72D297353CC}">
              <c16:uniqueId val="{00000001-2D35-4E66-8235-090160C9D28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855.43</c:v>
                </c:pt>
                <c:pt idx="1">
                  <c:v>949.67</c:v>
                </c:pt>
                <c:pt idx="2">
                  <c:v>845.88</c:v>
                </c:pt>
                <c:pt idx="3">
                  <c:v>792.93</c:v>
                </c:pt>
                <c:pt idx="4">
                  <c:v>889.47</c:v>
                </c:pt>
              </c:numCache>
            </c:numRef>
          </c:val>
          <c:extLst>
            <c:ext xmlns:c16="http://schemas.microsoft.com/office/drawing/2014/chart" uri="{C3380CC4-5D6E-409C-BE32-E72D297353CC}">
              <c16:uniqueId val="{00000000-DF1C-4D72-A860-5A7915B77B0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301.04000000000002</c:v>
                </c:pt>
                <c:pt idx="1">
                  <c:v>305.08</c:v>
                </c:pt>
                <c:pt idx="2">
                  <c:v>305.33999999999997</c:v>
                </c:pt>
                <c:pt idx="3">
                  <c:v>310.01</c:v>
                </c:pt>
                <c:pt idx="4">
                  <c:v>311.12</c:v>
                </c:pt>
              </c:numCache>
            </c:numRef>
          </c:val>
          <c:smooth val="0"/>
          <c:extLst>
            <c:ext xmlns:c16="http://schemas.microsoft.com/office/drawing/2014/chart" uri="{C3380CC4-5D6E-409C-BE32-E72D297353CC}">
              <c16:uniqueId val="{00000001-DF1C-4D72-A860-5A7915B77B0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163.79</c:v>
                </c:pt>
                <c:pt idx="1">
                  <c:v>162.34</c:v>
                </c:pt>
                <c:pt idx="2">
                  <c:v>173.36</c:v>
                </c:pt>
                <c:pt idx="3">
                  <c:v>179.71</c:v>
                </c:pt>
                <c:pt idx="4">
                  <c:v>179.72</c:v>
                </c:pt>
              </c:numCache>
            </c:numRef>
          </c:val>
          <c:extLst>
            <c:ext xmlns:c16="http://schemas.microsoft.com/office/drawing/2014/chart" uri="{C3380CC4-5D6E-409C-BE32-E72D297353CC}">
              <c16:uniqueId val="{00000000-0715-4B40-B3F0-AF77920F39A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551.62</c:v>
                </c:pt>
                <c:pt idx="1">
                  <c:v>585.59</c:v>
                </c:pt>
                <c:pt idx="2">
                  <c:v>561.34</c:v>
                </c:pt>
                <c:pt idx="3">
                  <c:v>538.33000000000004</c:v>
                </c:pt>
                <c:pt idx="4">
                  <c:v>515.14</c:v>
                </c:pt>
              </c:numCache>
            </c:numRef>
          </c:val>
          <c:smooth val="0"/>
          <c:extLst>
            <c:ext xmlns:c16="http://schemas.microsoft.com/office/drawing/2014/chart" uri="{C3380CC4-5D6E-409C-BE32-E72D297353CC}">
              <c16:uniqueId val="{00000001-0715-4B40-B3F0-AF77920F39A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95.51</c:v>
                </c:pt>
                <c:pt idx="1">
                  <c:v>100.82</c:v>
                </c:pt>
                <c:pt idx="2">
                  <c:v>95.58</c:v>
                </c:pt>
                <c:pt idx="3">
                  <c:v>93.55</c:v>
                </c:pt>
                <c:pt idx="4">
                  <c:v>95.02</c:v>
                </c:pt>
              </c:numCache>
            </c:numRef>
          </c:val>
          <c:extLst>
            <c:ext xmlns:c16="http://schemas.microsoft.com/office/drawing/2014/chart" uri="{C3380CC4-5D6E-409C-BE32-E72D297353CC}">
              <c16:uniqueId val="{00000000-5689-4429-8686-475E017CF60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87.11</c:v>
                </c:pt>
                <c:pt idx="1">
                  <c:v>82.78</c:v>
                </c:pt>
                <c:pt idx="2">
                  <c:v>84.82</c:v>
                </c:pt>
                <c:pt idx="3">
                  <c:v>82.29</c:v>
                </c:pt>
                <c:pt idx="4">
                  <c:v>84.16</c:v>
                </c:pt>
              </c:numCache>
            </c:numRef>
          </c:val>
          <c:smooth val="0"/>
          <c:extLst>
            <c:ext xmlns:c16="http://schemas.microsoft.com/office/drawing/2014/chart" uri="{C3380CC4-5D6E-409C-BE32-E72D297353CC}">
              <c16:uniqueId val="{00000001-5689-4429-8686-475E017CF60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246.51</c:v>
                </c:pt>
                <c:pt idx="1">
                  <c:v>231.94</c:v>
                </c:pt>
                <c:pt idx="2">
                  <c:v>243.8</c:v>
                </c:pt>
                <c:pt idx="3">
                  <c:v>246.27</c:v>
                </c:pt>
                <c:pt idx="4">
                  <c:v>247.11</c:v>
                </c:pt>
              </c:numCache>
            </c:numRef>
          </c:val>
          <c:extLst>
            <c:ext xmlns:c16="http://schemas.microsoft.com/office/drawing/2014/chart" uri="{C3380CC4-5D6E-409C-BE32-E72D297353CC}">
              <c16:uniqueId val="{00000000-44FB-4ACE-A1D0-783309B1229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223.98</c:v>
                </c:pt>
                <c:pt idx="1">
                  <c:v>225.09</c:v>
                </c:pt>
                <c:pt idx="2">
                  <c:v>224.82</c:v>
                </c:pt>
                <c:pt idx="3">
                  <c:v>230.85</c:v>
                </c:pt>
                <c:pt idx="4">
                  <c:v>230.21</c:v>
                </c:pt>
              </c:numCache>
            </c:numRef>
          </c:val>
          <c:smooth val="0"/>
          <c:extLst>
            <c:ext xmlns:c16="http://schemas.microsoft.com/office/drawing/2014/chart" uri="{C3380CC4-5D6E-409C-BE32-E72D297353CC}">
              <c16:uniqueId val="{00000001-44FB-4ACE-A1D0-783309B1229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F29" zoomScaleNormal="100" workbookViewId="0">
      <selection activeCell="BK12" sqref="BK1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福島県　国見町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非設置</v>
      </c>
      <c r="AE8" s="43"/>
      <c r="AF8" s="43"/>
      <c r="AG8" s="43"/>
      <c r="AH8" s="43"/>
      <c r="AI8" s="43"/>
      <c r="AJ8" s="43"/>
      <c r="AK8" s="2"/>
      <c r="AL8" s="44">
        <f>データ!$R$6</f>
        <v>8203</v>
      </c>
      <c r="AM8" s="44"/>
      <c r="AN8" s="44"/>
      <c r="AO8" s="44"/>
      <c r="AP8" s="44"/>
      <c r="AQ8" s="44"/>
      <c r="AR8" s="44"/>
      <c r="AS8" s="44"/>
      <c r="AT8" s="45">
        <f>データ!$S$6</f>
        <v>37.950000000000003</v>
      </c>
      <c r="AU8" s="46"/>
      <c r="AV8" s="46"/>
      <c r="AW8" s="46"/>
      <c r="AX8" s="46"/>
      <c r="AY8" s="46"/>
      <c r="AZ8" s="46"/>
      <c r="BA8" s="46"/>
      <c r="BB8" s="47">
        <f>データ!$T$6</f>
        <v>216.15</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84.34</v>
      </c>
      <c r="J10" s="46"/>
      <c r="K10" s="46"/>
      <c r="L10" s="46"/>
      <c r="M10" s="46"/>
      <c r="N10" s="46"/>
      <c r="O10" s="80"/>
      <c r="P10" s="47">
        <f>データ!$P$6</f>
        <v>99.91</v>
      </c>
      <c r="Q10" s="47"/>
      <c r="R10" s="47"/>
      <c r="S10" s="47"/>
      <c r="T10" s="47"/>
      <c r="U10" s="47"/>
      <c r="V10" s="47"/>
      <c r="W10" s="44">
        <f>データ!$Q$6</f>
        <v>4603</v>
      </c>
      <c r="X10" s="44"/>
      <c r="Y10" s="44"/>
      <c r="Z10" s="44"/>
      <c r="AA10" s="44"/>
      <c r="AB10" s="44"/>
      <c r="AC10" s="44"/>
      <c r="AD10" s="2"/>
      <c r="AE10" s="2"/>
      <c r="AF10" s="2"/>
      <c r="AG10" s="2"/>
      <c r="AH10" s="2"/>
      <c r="AI10" s="2"/>
      <c r="AJ10" s="2"/>
      <c r="AK10" s="2"/>
      <c r="AL10" s="44">
        <f>データ!$U$6</f>
        <v>8165</v>
      </c>
      <c r="AM10" s="44"/>
      <c r="AN10" s="44"/>
      <c r="AO10" s="44"/>
      <c r="AP10" s="44"/>
      <c r="AQ10" s="44"/>
      <c r="AR10" s="44"/>
      <c r="AS10" s="44"/>
      <c r="AT10" s="45">
        <f>データ!$V$6</f>
        <v>21.8</v>
      </c>
      <c r="AU10" s="46"/>
      <c r="AV10" s="46"/>
      <c r="AW10" s="46"/>
      <c r="AX10" s="46"/>
      <c r="AY10" s="46"/>
      <c r="AZ10" s="46"/>
      <c r="BA10" s="46"/>
      <c r="BB10" s="47">
        <f>データ!$W$6</f>
        <v>374.54</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TIz4JG9/oWjEgCBQCfCglLYaVrDM9Qj69zMxnYPrCR9wWiNX5YyqZgs4dWwO4XexGfXspTvMdmtguDHr3tgM0g==" saltValue="KxhbLnubkVfzcT5ugJ+xk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2023</v>
      </c>
      <c r="C6" s="20">
        <f t="shared" ref="C6:W6" si="3">C7</f>
        <v>73032</v>
      </c>
      <c r="D6" s="20">
        <f t="shared" si="3"/>
        <v>46</v>
      </c>
      <c r="E6" s="20">
        <f t="shared" si="3"/>
        <v>1</v>
      </c>
      <c r="F6" s="20">
        <f t="shared" si="3"/>
        <v>0</v>
      </c>
      <c r="G6" s="20">
        <f t="shared" si="3"/>
        <v>1</v>
      </c>
      <c r="H6" s="20" t="str">
        <f t="shared" si="3"/>
        <v>福島県　国見町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84.34</v>
      </c>
      <c r="P6" s="21">
        <f t="shared" si="3"/>
        <v>99.91</v>
      </c>
      <c r="Q6" s="21">
        <f t="shared" si="3"/>
        <v>4603</v>
      </c>
      <c r="R6" s="21">
        <f t="shared" si="3"/>
        <v>8203</v>
      </c>
      <c r="S6" s="21">
        <f t="shared" si="3"/>
        <v>37.950000000000003</v>
      </c>
      <c r="T6" s="21">
        <f t="shared" si="3"/>
        <v>216.15</v>
      </c>
      <c r="U6" s="21">
        <f t="shared" si="3"/>
        <v>8165</v>
      </c>
      <c r="V6" s="21">
        <f t="shared" si="3"/>
        <v>21.8</v>
      </c>
      <c r="W6" s="21">
        <f t="shared" si="3"/>
        <v>374.54</v>
      </c>
      <c r="X6" s="22">
        <f>IF(X7="",NA(),X7)</f>
        <v>97.09</v>
      </c>
      <c r="Y6" s="22">
        <f t="shared" ref="Y6:AG6" si="4">IF(Y7="",NA(),Y7)</f>
        <v>101.77</v>
      </c>
      <c r="Z6" s="22">
        <f t="shared" si="4"/>
        <v>100.84</v>
      </c>
      <c r="AA6" s="22">
        <f t="shared" si="4"/>
        <v>95.77</v>
      </c>
      <c r="AB6" s="22">
        <f t="shared" si="4"/>
        <v>97.13</v>
      </c>
      <c r="AC6" s="22">
        <f t="shared" si="4"/>
        <v>104.35</v>
      </c>
      <c r="AD6" s="22">
        <f t="shared" si="4"/>
        <v>105.34</v>
      </c>
      <c r="AE6" s="22">
        <f t="shared" si="4"/>
        <v>105.77</v>
      </c>
      <c r="AF6" s="22">
        <f t="shared" si="4"/>
        <v>104.82</v>
      </c>
      <c r="AG6" s="22">
        <f t="shared" si="4"/>
        <v>106.46</v>
      </c>
      <c r="AH6" s="21" t="str">
        <f>IF(AH7="","",IF(AH7="-","【-】","【"&amp;SUBSTITUTE(TEXT(AH7,"#,##0.00"),"-","△")&amp;"】"))</f>
        <v>【108.24】</v>
      </c>
      <c r="AI6" s="21">
        <f>IF(AI7="",NA(),AI7)</f>
        <v>0</v>
      </c>
      <c r="AJ6" s="21">
        <f t="shared" ref="AJ6:AR6" si="5">IF(AJ7="",NA(),AJ7)</f>
        <v>0</v>
      </c>
      <c r="AK6" s="21">
        <f t="shared" si="5"/>
        <v>0</v>
      </c>
      <c r="AL6" s="21">
        <f t="shared" si="5"/>
        <v>0</v>
      </c>
      <c r="AM6" s="21">
        <f t="shared" si="5"/>
        <v>0</v>
      </c>
      <c r="AN6" s="22">
        <f t="shared" si="5"/>
        <v>21.69</v>
      </c>
      <c r="AO6" s="22">
        <f t="shared" si="5"/>
        <v>24.04</v>
      </c>
      <c r="AP6" s="22">
        <f t="shared" si="5"/>
        <v>28.03</v>
      </c>
      <c r="AQ6" s="22">
        <f t="shared" si="5"/>
        <v>26.73</v>
      </c>
      <c r="AR6" s="22">
        <f t="shared" si="5"/>
        <v>27.85</v>
      </c>
      <c r="AS6" s="21" t="str">
        <f>IF(AS7="","",IF(AS7="-","【-】","【"&amp;SUBSTITUTE(TEXT(AS7,"#,##0.00"),"-","△")&amp;"】"))</f>
        <v>【1.50】</v>
      </c>
      <c r="AT6" s="22">
        <f>IF(AT7="",NA(),AT7)</f>
        <v>855.43</v>
      </c>
      <c r="AU6" s="22">
        <f t="shared" ref="AU6:BC6" si="6">IF(AU7="",NA(),AU7)</f>
        <v>949.67</v>
      </c>
      <c r="AV6" s="22">
        <f t="shared" si="6"/>
        <v>845.88</v>
      </c>
      <c r="AW6" s="22">
        <f t="shared" si="6"/>
        <v>792.93</v>
      </c>
      <c r="AX6" s="22">
        <f t="shared" si="6"/>
        <v>889.47</v>
      </c>
      <c r="AY6" s="22">
        <f t="shared" si="6"/>
        <v>301.04000000000002</v>
      </c>
      <c r="AZ6" s="22">
        <f t="shared" si="6"/>
        <v>305.08</v>
      </c>
      <c r="BA6" s="22">
        <f t="shared" si="6"/>
        <v>305.33999999999997</v>
      </c>
      <c r="BB6" s="22">
        <f t="shared" si="6"/>
        <v>310.01</v>
      </c>
      <c r="BC6" s="22">
        <f t="shared" si="6"/>
        <v>311.12</v>
      </c>
      <c r="BD6" s="21" t="str">
        <f>IF(BD7="","",IF(BD7="-","【-】","【"&amp;SUBSTITUTE(TEXT(BD7,"#,##0.00"),"-","△")&amp;"】"))</f>
        <v>【243.36】</v>
      </c>
      <c r="BE6" s="22">
        <f>IF(BE7="",NA(),BE7)</f>
        <v>163.79</v>
      </c>
      <c r="BF6" s="22">
        <f t="shared" ref="BF6:BN6" si="7">IF(BF7="",NA(),BF7)</f>
        <v>162.34</v>
      </c>
      <c r="BG6" s="22">
        <f t="shared" si="7"/>
        <v>173.36</v>
      </c>
      <c r="BH6" s="22">
        <f t="shared" si="7"/>
        <v>179.71</v>
      </c>
      <c r="BI6" s="22">
        <f t="shared" si="7"/>
        <v>179.72</v>
      </c>
      <c r="BJ6" s="22">
        <f t="shared" si="7"/>
        <v>551.62</v>
      </c>
      <c r="BK6" s="22">
        <f t="shared" si="7"/>
        <v>585.59</v>
      </c>
      <c r="BL6" s="22">
        <f t="shared" si="7"/>
        <v>561.34</v>
      </c>
      <c r="BM6" s="22">
        <f t="shared" si="7"/>
        <v>538.33000000000004</v>
      </c>
      <c r="BN6" s="22">
        <f t="shared" si="7"/>
        <v>515.14</v>
      </c>
      <c r="BO6" s="21" t="str">
        <f>IF(BO7="","",IF(BO7="-","【-】","【"&amp;SUBSTITUTE(TEXT(BO7,"#,##0.00"),"-","△")&amp;"】"))</f>
        <v>【265.93】</v>
      </c>
      <c r="BP6" s="22">
        <f>IF(BP7="",NA(),BP7)</f>
        <v>95.51</v>
      </c>
      <c r="BQ6" s="22">
        <f t="shared" ref="BQ6:BY6" si="8">IF(BQ7="",NA(),BQ7)</f>
        <v>100.82</v>
      </c>
      <c r="BR6" s="22">
        <f t="shared" si="8"/>
        <v>95.58</v>
      </c>
      <c r="BS6" s="22">
        <f t="shared" si="8"/>
        <v>93.55</v>
      </c>
      <c r="BT6" s="22">
        <f t="shared" si="8"/>
        <v>95.02</v>
      </c>
      <c r="BU6" s="22">
        <f t="shared" si="8"/>
        <v>87.11</v>
      </c>
      <c r="BV6" s="22">
        <f t="shared" si="8"/>
        <v>82.78</v>
      </c>
      <c r="BW6" s="22">
        <f t="shared" si="8"/>
        <v>84.82</v>
      </c>
      <c r="BX6" s="22">
        <f t="shared" si="8"/>
        <v>82.29</v>
      </c>
      <c r="BY6" s="22">
        <f t="shared" si="8"/>
        <v>84.16</v>
      </c>
      <c r="BZ6" s="21" t="str">
        <f>IF(BZ7="","",IF(BZ7="-","【-】","【"&amp;SUBSTITUTE(TEXT(BZ7,"#,##0.00"),"-","△")&amp;"】"))</f>
        <v>【97.82】</v>
      </c>
      <c r="CA6" s="22">
        <f>IF(CA7="",NA(),CA7)</f>
        <v>246.51</v>
      </c>
      <c r="CB6" s="22">
        <f t="shared" ref="CB6:CJ6" si="9">IF(CB7="",NA(),CB7)</f>
        <v>231.94</v>
      </c>
      <c r="CC6" s="22">
        <f t="shared" si="9"/>
        <v>243.8</v>
      </c>
      <c r="CD6" s="22">
        <f t="shared" si="9"/>
        <v>246.27</v>
      </c>
      <c r="CE6" s="22">
        <f t="shared" si="9"/>
        <v>247.11</v>
      </c>
      <c r="CF6" s="22">
        <f t="shared" si="9"/>
        <v>223.98</v>
      </c>
      <c r="CG6" s="22">
        <f t="shared" si="9"/>
        <v>225.09</v>
      </c>
      <c r="CH6" s="22">
        <f t="shared" si="9"/>
        <v>224.82</v>
      </c>
      <c r="CI6" s="22">
        <f t="shared" si="9"/>
        <v>230.85</v>
      </c>
      <c r="CJ6" s="22">
        <f t="shared" si="9"/>
        <v>230.21</v>
      </c>
      <c r="CK6" s="21" t="str">
        <f>IF(CK7="","",IF(CK7="-","【-】","【"&amp;SUBSTITUTE(TEXT(CK7,"#,##0.00"),"-","△")&amp;"】"))</f>
        <v>【177.56】</v>
      </c>
      <c r="CL6" s="22">
        <f>IF(CL7="",NA(),CL7)</f>
        <v>58.71</v>
      </c>
      <c r="CM6" s="22">
        <f t="shared" ref="CM6:CU6" si="10">IF(CM7="",NA(),CM7)</f>
        <v>59.53</v>
      </c>
      <c r="CN6" s="22">
        <f t="shared" si="10"/>
        <v>58.21</v>
      </c>
      <c r="CO6" s="22">
        <f t="shared" si="10"/>
        <v>58.48</v>
      </c>
      <c r="CP6" s="22">
        <f t="shared" si="10"/>
        <v>55.42</v>
      </c>
      <c r="CQ6" s="22">
        <f t="shared" si="10"/>
        <v>49.64</v>
      </c>
      <c r="CR6" s="22">
        <f t="shared" si="10"/>
        <v>49.38</v>
      </c>
      <c r="CS6" s="22">
        <f t="shared" si="10"/>
        <v>50.09</v>
      </c>
      <c r="CT6" s="22">
        <f t="shared" si="10"/>
        <v>50.1</v>
      </c>
      <c r="CU6" s="22">
        <f t="shared" si="10"/>
        <v>49.76</v>
      </c>
      <c r="CV6" s="21" t="str">
        <f>IF(CV7="","",IF(CV7="-","【-】","【"&amp;SUBSTITUTE(TEXT(CV7,"#,##0.00"),"-","△")&amp;"】"))</f>
        <v>【59.81】</v>
      </c>
      <c r="CW6" s="22">
        <f>IF(CW7="",NA(),CW7)</f>
        <v>77.040000000000006</v>
      </c>
      <c r="CX6" s="22">
        <f t="shared" ref="CX6:DF6" si="11">IF(CX7="",NA(),CX7)</f>
        <v>81.42</v>
      </c>
      <c r="CY6" s="22">
        <f t="shared" si="11"/>
        <v>80.010000000000005</v>
      </c>
      <c r="CZ6" s="22">
        <f t="shared" si="11"/>
        <v>78.97</v>
      </c>
      <c r="DA6" s="22">
        <f t="shared" si="11"/>
        <v>81.25</v>
      </c>
      <c r="DB6" s="22">
        <f t="shared" si="11"/>
        <v>78.09</v>
      </c>
      <c r="DC6" s="22">
        <f t="shared" si="11"/>
        <v>78.010000000000005</v>
      </c>
      <c r="DD6" s="22">
        <f t="shared" si="11"/>
        <v>77.599999999999994</v>
      </c>
      <c r="DE6" s="22">
        <f t="shared" si="11"/>
        <v>77.3</v>
      </c>
      <c r="DF6" s="22">
        <f t="shared" si="11"/>
        <v>76.64</v>
      </c>
      <c r="DG6" s="21" t="str">
        <f>IF(DG7="","",IF(DG7="-","【-】","【"&amp;SUBSTITUTE(TEXT(DG7,"#,##0.00"),"-","△")&amp;"】"))</f>
        <v>【89.42】</v>
      </c>
      <c r="DH6" s="22">
        <f>IF(DH7="",NA(),DH7)</f>
        <v>36.21</v>
      </c>
      <c r="DI6" s="22">
        <f t="shared" ref="DI6:DQ6" si="12">IF(DI7="",NA(),DI7)</f>
        <v>37.68</v>
      </c>
      <c r="DJ6" s="22">
        <f t="shared" si="12"/>
        <v>39.090000000000003</v>
      </c>
      <c r="DK6" s="22">
        <f t="shared" si="12"/>
        <v>40.369999999999997</v>
      </c>
      <c r="DL6" s="22">
        <f t="shared" si="12"/>
        <v>41.41</v>
      </c>
      <c r="DM6" s="22">
        <f t="shared" si="12"/>
        <v>47.31</v>
      </c>
      <c r="DN6" s="22">
        <f t="shared" si="12"/>
        <v>47.5</v>
      </c>
      <c r="DO6" s="22">
        <f t="shared" si="12"/>
        <v>48.41</v>
      </c>
      <c r="DP6" s="22">
        <f t="shared" si="12"/>
        <v>50.02</v>
      </c>
      <c r="DQ6" s="22">
        <f t="shared" si="12"/>
        <v>51.38</v>
      </c>
      <c r="DR6" s="21" t="str">
        <f>IF(DR7="","",IF(DR7="-","【-】","【"&amp;SUBSTITUTE(TEXT(DR7,"#,##0.00"),"-","△")&amp;"】"))</f>
        <v>【52.02】</v>
      </c>
      <c r="DS6" s="22">
        <f>IF(DS7="",NA(),DS7)</f>
        <v>16.059999999999999</v>
      </c>
      <c r="DT6" s="22">
        <f t="shared" ref="DT6:EB6" si="13">IF(DT7="",NA(),DT7)</f>
        <v>19.399999999999999</v>
      </c>
      <c r="DU6" s="22">
        <f t="shared" si="13"/>
        <v>18.920000000000002</v>
      </c>
      <c r="DV6" s="22">
        <f t="shared" si="13"/>
        <v>18.850000000000001</v>
      </c>
      <c r="DW6" s="22">
        <f t="shared" si="13"/>
        <v>18.12</v>
      </c>
      <c r="DX6" s="22">
        <f t="shared" si="13"/>
        <v>16.77</v>
      </c>
      <c r="DY6" s="22">
        <f t="shared" si="13"/>
        <v>17.399999999999999</v>
      </c>
      <c r="DZ6" s="22">
        <f t="shared" si="13"/>
        <v>18.64</v>
      </c>
      <c r="EA6" s="22">
        <f t="shared" si="13"/>
        <v>19.510000000000002</v>
      </c>
      <c r="EB6" s="22">
        <f t="shared" si="13"/>
        <v>21.6</v>
      </c>
      <c r="EC6" s="21" t="str">
        <f>IF(EC7="","",IF(EC7="-","【-】","【"&amp;SUBSTITUTE(TEXT(EC7,"#,##0.00"),"-","△")&amp;"】"))</f>
        <v>【25.37】</v>
      </c>
      <c r="ED6" s="22">
        <f>IF(ED7="",NA(),ED7)</f>
        <v>0.85</v>
      </c>
      <c r="EE6" s="22">
        <f t="shared" ref="EE6:EM6" si="14">IF(EE7="",NA(),EE7)</f>
        <v>1.08</v>
      </c>
      <c r="EF6" s="22">
        <f t="shared" si="14"/>
        <v>1.36</v>
      </c>
      <c r="EG6" s="22">
        <f t="shared" si="14"/>
        <v>1.17</v>
      </c>
      <c r="EH6" s="22">
        <f t="shared" si="14"/>
        <v>0.65</v>
      </c>
      <c r="EI6" s="22">
        <f t="shared" si="14"/>
        <v>0.47</v>
      </c>
      <c r="EJ6" s="22">
        <f t="shared" si="14"/>
        <v>0.4</v>
      </c>
      <c r="EK6" s="22">
        <f t="shared" si="14"/>
        <v>0.36</v>
      </c>
      <c r="EL6" s="22">
        <f t="shared" si="14"/>
        <v>0.56999999999999995</v>
      </c>
      <c r="EM6" s="22">
        <f t="shared" si="14"/>
        <v>0.56000000000000005</v>
      </c>
      <c r="EN6" s="21" t="str">
        <f>IF(EN7="","",IF(EN7="-","【-】","【"&amp;SUBSTITUTE(TEXT(EN7,"#,##0.00"),"-","△")&amp;"】"))</f>
        <v>【0.62】</v>
      </c>
    </row>
    <row r="7" spans="1:144" s="23" customFormat="1" x14ac:dyDescent="0.15">
      <c r="A7" s="15"/>
      <c r="B7" s="24">
        <v>2023</v>
      </c>
      <c r="C7" s="24">
        <v>73032</v>
      </c>
      <c r="D7" s="24">
        <v>46</v>
      </c>
      <c r="E7" s="24">
        <v>1</v>
      </c>
      <c r="F7" s="24">
        <v>0</v>
      </c>
      <c r="G7" s="24">
        <v>1</v>
      </c>
      <c r="H7" s="24" t="s">
        <v>92</v>
      </c>
      <c r="I7" s="24" t="s">
        <v>93</v>
      </c>
      <c r="J7" s="24" t="s">
        <v>94</v>
      </c>
      <c r="K7" s="24" t="s">
        <v>95</v>
      </c>
      <c r="L7" s="24" t="s">
        <v>96</v>
      </c>
      <c r="M7" s="24" t="s">
        <v>97</v>
      </c>
      <c r="N7" s="25" t="s">
        <v>98</v>
      </c>
      <c r="O7" s="25">
        <v>84.34</v>
      </c>
      <c r="P7" s="25">
        <v>99.91</v>
      </c>
      <c r="Q7" s="25">
        <v>4603</v>
      </c>
      <c r="R7" s="25">
        <v>8203</v>
      </c>
      <c r="S7" s="25">
        <v>37.950000000000003</v>
      </c>
      <c r="T7" s="25">
        <v>216.15</v>
      </c>
      <c r="U7" s="25">
        <v>8165</v>
      </c>
      <c r="V7" s="25">
        <v>21.8</v>
      </c>
      <c r="W7" s="25">
        <v>374.54</v>
      </c>
      <c r="X7" s="25">
        <v>97.09</v>
      </c>
      <c r="Y7" s="25">
        <v>101.77</v>
      </c>
      <c r="Z7" s="25">
        <v>100.84</v>
      </c>
      <c r="AA7" s="25">
        <v>95.77</v>
      </c>
      <c r="AB7" s="25">
        <v>97.13</v>
      </c>
      <c r="AC7" s="25">
        <v>104.35</v>
      </c>
      <c r="AD7" s="25">
        <v>105.34</v>
      </c>
      <c r="AE7" s="25">
        <v>105.77</v>
      </c>
      <c r="AF7" s="25">
        <v>104.82</v>
      </c>
      <c r="AG7" s="25">
        <v>106.46</v>
      </c>
      <c r="AH7" s="25">
        <v>108.24</v>
      </c>
      <c r="AI7" s="25">
        <v>0</v>
      </c>
      <c r="AJ7" s="25">
        <v>0</v>
      </c>
      <c r="AK7" s="25">
        <v>0</v>
      </c>
      <c r="AL7" s="25">
        <v>0</v>
      </c>
      <c r="AM7" s="25">
        <v>0</v>
      </c>
      <c r="AN7" s="25">
        <v>21.69</v>
      </c>
      <c r="AO7" s="25">
        <v>24.04</v>
      </c>
      <c r="AP7" s="25">
        <v>28.03</v>
      </c>
      <c r="AQ7" s="25">
        <v>26.73</v>
      </c>
      <c r="AR7" s="25">
        <v>27.85</v>
      </c>
      <c r="AS7" s="25">
        <v>1.5</v>
      </c>
      <c r="AT7" s="25">
        <v>855.43</v>
      </c>
      <c r="AU7" s="25">
        <v>949.67</v>
      </c>
      <c r="AV7" s="25">
        <v>845.88</v>
      </c>
      <c r="AW7" s="25">
        <v>792.93</v>
      </c>
      <c r="AX7" s="25">
        <v>889.47</v>
      </c>
      <c r="AY7" s="25">
        <v>301.04000000000002</v>
      </c>
      <c r="AZ7" s="25">
        <v>305.08</v>
      </c>
      <c r="BA7" s="25">
        <v>305.33999999999997</v>
      </c>
      <c r="BB7" s="25">
        <v>310.01</v>
      </c>
      <c r="BC7" s="25">
        <v>311.12</v>
      </c>
      <c r="BD7" s="25">
        <v>243.36</v>
      </c>
      <c r="BE7" s="25">
        <v>163.79</v>
      </c>
      <c r="BF7" s="25">
        <v>162.34</v>
      </c>
      <c r="BG7" s="25">
        <v>173.36</v>
      </c>
      <c r="BH7" s="25">
        <v>179.71</v>
      </c>
      <c r="BI7" s="25">
        <v>179.72</v>
      </c>
      <c r="BJ7" s="25">
        <v>551.62</v>
      </c>
      <c r="BK7" s="25">
        <v>585.59</v>
      </c>
      <c r="BL7" s="25">
        <v>561.34</v>
      </c>
      <c r="BM7" s="25">
        <v>538.33000000000004</v>
      </c>
      <c r="BN7" s="25">
        <v>515.14</v>
      </c>
      <c r="BO7" s="25">
        <v>265.93</v>
      </c>
      <c r="BP7" s="25">
        <v>95.51</v>
      </c>
      <c r="BQ7" s="25">
        <v>100.82</v>
      </c>
      <c r="BR7" s="25">
        <v>95.58</v>
      </c>
      <c r="BS7" s="25">
        <v>93.55</v>
      </c>
      <c r="BT7" s="25">
        <v>95.02</v>
      </c>
      <c r="BU7" s="25">
        <v>87.11</v>
      </c>
      <c r="BV7" s="25">
        <v>82.78</v>
      </c>
      <c r="BW7" s="25">
        <v>84.82</v>
      </c>
      <c r="BX7" s="25">
        <v>82.29</v>
      </c>
      <c r="BY7" s="25">
        <v>84.16</v>
      </c>
      <c r="BZ7" s="25">
        <v>97.82</v>
      </c>
      <c r="CA7" s="25">
        <v>246.51</v>
      </c>
      <c r="CB7" s="25">
        <v>231.94</v>
      </c>
      <c r="CC7" s="25">
        <v>243.8</v>
      </c>
      <c r="CD7" s="25">
        <v>246.27</v>
      </c>
      <c r="CE7" s="25">
        <v>247.11</v>
      </c>
      <c r="CF7" s="25">
        <v>223.98</v>
      </c>
      <c r="CG7" s="25">
        <v>225.09</v>
      </c>
      <c r="CH7" s="25">
        <v>224.82</v>
      </c>
      <c r="CI7" s="25">
        <v>230.85</v>
      </c>
      <c r="CJ7" s="25">
        <v>230.21</v>
      </c>
      <c r="CK7" s="25">
        <v>177.56</v>
      </c>
      <c r="CL7" s="25">
        <v>58.71</v>
      </c>
      <c r="CM7" s="25">
        <v>59.53</v>
      </c>
      <c r="CN7" s="25">
        <v>58.21</v>
      </c>
      <c r="CO7" s="25">
        <v>58.48</v>
      </c>
      <c r="CP7" s="25">
        <v>55.42</v>
      </c>
      <c r="CQ7" s="25">
        <v>49.64</v>
      </c>
      <c r="CR7" s="25">
        <v>49.38</v>
      </c>
      <c r="CS7" s="25">
        <v>50.09</v>
      </c>
      <c r="CT7" s="25">
        <v>50.1</v>
      </c>
      <c r="CU7" s="25">
        <v>49.76</v>
      </c>
      <c r="CV7" s="25">
        <v>59.81</v>
      </c>
      <c r="CW7" s="25">
        <v>77.040000000000006</v>
      </c>
      <c r="CX7" s="25">
        <v>81.42</v>
      </c>
      <c r="CY7" s="25">
        <v>80.010000000000005</v>
      </c>
      <c r="CZ7" s="25">
        <v>78.97</v>
      </c>
      <c r="DA7" s="25">
        <v>81.25</v>
      </c>
      <c r="DB7" s="25">
        <v>78.09</v>
      </c>
      <c r="DC7" s="25">
        <v>78.010000000000005</v>
      </c>
      <c r="DD7" s="25">
        <v>77.599999999999994</v>
      </c>
      <c r="DE7" s="25">
        <v>77.3</v>
      </c>
      <c r="DF7" s="25">
        <v>76.64</v>
      </c>
      <c r="DG7" s="25">
        <v>89.42</v>
      </c>
      <c r="DH7" s="25">
        <v>36.21</v>
      </c>
      <c r="DI7" s="25">
        <v>37.68</v>
      </c>
      <c r="DJ7" s="25">
        <v>39.090000000000003</v>
      </c>
      <c r="DK7" s="25">
        <v>40.369999999999997</v>
      </c>
      <c r="DL7" s="25">
        <v>41.41</v>
      </c>
      <c r="DM7" s="25">
        <v>47.31</v>
      </c>
      <c r="DN7" s="25">
        <v>47.5</v>
      </c>
      <c r="DO7" s="25">
        <v>48.41</v>
      </c>
      <c r="DP7" s="25">
        <v>50.02</v>
      </c>
      <c r="DQ7" s="25">
        <v>51.38</v>
      </c>
      <c r="DR7" s="25">
        <v>52.02</v>
      </c>
      <c r="DS7" s="25">
        <v>16.059999999999999</v>
      </c>
      <c r="DT7" s="25">
        <v>19.399999999999999</v>
      </c>
      <c r="DU7" s="25">
        <v>18.920000000000002</v>
      </c>
      <c r="DV7" s="25">
        <v>18.850000000000001</v>
      </c>
      <c r="DW7" s="25">
        <v>18.12</v>
      </c>
      <c r="DX7" s="25">
        <v>16.77</v>
      </c>
      <c r="DY7" s="25">
        <v>17.399999999999999</v>
      </c>
      <c r="DZ7" s="25">
        <v>18.64</v>
      </c>
      <c r="EA7" s="25">
        <v>19.510000000000002</v>
      </c>
      <c r="EB7" s="25">
        <v>21.6</v>
      </c>
      <c r="EC7" s="25">
        <v>25.37</v>
      </c>
      <c r="ED7" s="25">
        <v>0.85</v>
      </c>
      <c r="EE7" s="25">
        <v>1.08</v>
      </c>
      <c r="EF7" s="25">
        <v>1.36</v>
      </c>
      <c r="EG7" s="25">
        <v>1.17</v>
      </c>
      <c r="EH7" s="25">
        <v>0.65</v>
      </c>
      <c r="EI7" s="25">
        <v>0.47</v>
      </c>
      <c r="EJ7" s="25">
        <v>0.4</v>
      </c>
      <c r="EK7" s="25">
        <v>0.36</v>
      </c>
      <c r="EL7" s="25">
        <v>0.56999999999999995</v>
      </c>
      <c r="EM7" s="25">
        <v>0.56000000000000005</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107</v>
      </c>
      <c r="D13" t="s">
        <v>107</v>
      </c>
      <c r="E13" t="s">
        <v>106</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大竹　由樹</cp:lastModifiedBy>
  <cp:lastPrinted>2025-02-04T07:01:08Z</cp:lastPrinted>
  <dcterms:created xsi:type="dcterms:W3CDTF">2025-01-24T06:45:23Z</dcterms:created>
  <dcterms:modified xsi:type="dcterms:W3CDTF">2025-02-04T07:06:37Z</dcterms:modified>
  <cp:category/>
</cp:coreProperties>
</file>