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301桑折町○\"/>
    </mc:Choice>
  </mc:AlternateContent>
  <workbookProtection workbookAlgorithmName="SHA-512" workbookHashValue="oC/kmqtkf4SraGcOuPIE12HFqXYyYGRtm3tl+tFyINaS02XZ9/LR2pMWUxkoMchZNaSx/80xD58FrqsSbbQMiw==" workbookSaltValue="FKDgb/KFETLuo9x5qaC3Tg==" workbookSpinCount="100000" lockStructure="1"/>
  <bookViews>
    <workbookView xWindow="1392" yWindow="876" windowWidth="14088" windowHeight="1489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E85" i="4"/>
  <c r="BB10" i="4"/>
  <c r="AT10" i="4"/>
  <c r="W10" i="4"/>
  <c r="I10" i="4"/>
  <c r="B10" i="4"/>
  <c r="AL8" i="4"/>
  <c r="AD8" i="4"/>
  <c r="W8" i="4"/>
  <c r="P8" i="4"/>
  <c r="I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<sst xmlns="http://schemas.openxmlformats.org/spreadsheetml/2006/main" count="228" uniqueCount="113">
  <si>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</si>
  <si>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</si>
  <si>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</si>
  <si>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</si>
  <si>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</si>
  <si>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</si>
  <si>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</si>
  <si>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</si>
  <si>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</si>
  <si>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</si>
  <si>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</si>
  <si>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</si>
  <si>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</si>
  <si>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</si>
  <si>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</si>
  <si>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</si>
  <si>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</si>
  <si>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</si>
  <si>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</si>
  <si>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</si>
  <si>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</si>
  <si>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</si>
  <si>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</si>
  <si>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</si>
  <si>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</si>
  <si>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</si>
  <si>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</si>
  <si>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</si>
  <si>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</si>
  <si>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</si>
  <si>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</si>
  <si>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</si>
  <si>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</si>
  <si>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</si>
  <si>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</si>
  <si>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</si>
  <si>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</si>
  <si>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</si>
  <si>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</si>
  <si>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</si>
  <si>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</si>
  <si>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</si>
  <si>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</si>
  <si>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</si>
  <si>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</si>
  <si>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</si>
  <si>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</si>
  <si>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</si>
  <si>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</si>
  <si>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</si>
  <si>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</si>
  <si>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</si>
  <si>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</si>
  <si>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</si>
  <si>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</si>
  <si>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</si>
  <si>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</si>
  <si>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</si>
  <si>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</si>
  <si>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</si>
  <si>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</si>
  <si>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</si>
  <si>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</si>
  <si>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</si>
  <si>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</si>
  <si>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</si>
  <si>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</si>
  <si>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</si>
  <si>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</si>
  <si>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</si>
  <si>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</si>
  <si>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</si>
  <si>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</si>
  <si>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</si>
  <si>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</si>
  <si>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</si>
  <si>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</si>
  <si>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</si>
  <si>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</si>
  <si>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</si>
  <si>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</si>
  <si>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</si>
  <si>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</si>
  <si>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</si>
  <si>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</si>
  <si>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</si>
  <si>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</si>
  <si>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</si>
  <si>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</si>
  <si>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</si>
  <si>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</si>
  <si>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</si>
  <si>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</si>
  <si>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</si>
  <si>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</si>
  <si>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</si>
  <si>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</si>
  <si>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</si>
  <si>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</si>
  <si>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</si>
  <si>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</si>
  <si>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</si>
  <si>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</si>
  <si>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</si>
  <si>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</si>
  <si>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</si>
  <si>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</si>
  <si>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</si>
  <si>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</si>
  <si>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</si>
  <si>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③流動比率は、類似団体平均値を上回り、短期負債の支払能力を充分に有しています。
④企業債残高対給水収益比率は、計画的な企業債償還によって年々減少傾向にあり、類似団体平均値を下回っています。
【効率性】
⑤⑥給水原価は、類似団体平均値を上回っておりますが、料金回収率は100％を超え、類似団体平均値を上回っています。
⑦施設利用率は、類似団体平均値を上回っており、固定資産及び水資源を効率的に活用しています。
⑧有収率は、類似団体平均値を上回っていますが、R3年2月、R4年3月に発生した福島県沖地震の影響と考えられる漏水により、R4年度は大幅に減少しましたが、漏水修繕工事により徐々に回復傾向にあります。今後とも漏水調査・修繕を継続的に行い、有収率の向上に努める必要があります。</t>
    <rPh sb="497" eb="499">
      <t>ロウスイ</t>
    </rPh>
    <rPh sb="499" eb="501">
      <t>シュウゼン</t>
    </rPh>
    <rPh sb="501" eb="503">
      <t>コウジ</t>
    </rPh>
    <rPh sb="506" eb="508">
      <t>ジョジョ</t>
    </rPh>
    <rPh sb="509" eb="513">
      <t>カイフクケイコウ</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</si>
  <si>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</si>
  <si>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しかし、長期的には人口減少に伴う給水収益の減少や老朽施設等の更新・修繕による費用の増大が見込まれることから、より一層の経営効率化に努める必要があります。
　今後は、「水道事業ビジョン」、「経営戦略」を基にした計画的な管路及び施設等の更新・修繕を行い、長期にわたる健全経営に努めていきます。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</si>
</sst>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0.12</c:v>
                </c:pt>
                <c:pt idx="1">
                  <c:v>0</c:v>
                </c:pt>
                <c:pt idx="2">
                  <c:v>0</c:v>
                </c:pt>
                <c:pt idx="3" formatCode="#,##0.00;&quot;△&quot;#,##0.00;&quot;-&quot;">
                  <c:v>0.05</c:v>
                </c:pt>
                <c:pt idx="4" formatCode="#,##0.00;&quot;△&quot;#,##0.00;&quot;-&quot;">
                  <c:v>0.08</c:v>
                </c:pt>
              </c:numCache>
            </c:numRef>
          </c:val>
          <c:extLst>
            <c:ext xmlns:c16="http://schemas.microsoft.com/office/drawing/2014/chart" uri="{C3380CC4-5D6E-409C-BE32-E72D297353CC}">
              <c16:uniqueId val="{00000000-C8C0-45E2-979E-209AF9F181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C8C0-45E2-979E-209AF9F181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58.16</c:v>
                </c:pt>
                <c:pt idx="1">
                  <c:v>61.03</c:v>
                </c:pt>
                <c:pt idx="2">
                  <c:v>59.36</c:v>
                </c:pt>
                <c:pt idx="3">
                  <c:v>60.59</c:v>
                </c:pt>
                <c:pt idx="4">
                  <c:v>60.41</c:v>
                </c:pt>
              </c:numCache>
            </c:numRef>
          </c:val>
          <c:extLst>
            <c:ext xmlns:c16="http://schemas.microsoft.com/office/drawing/2014/chart" uri="{C3380CC4-5D6E-409C-BE32-E72D297353CC}">
              <c16:uniqueId val="{00000000-C51B-4EF8-8346-8F5F76F2AA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C51B-4EF8-8346-8F5F76F2AA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88.34</c:v>
                </c:pt>
                <c:pt idx="1">
                  <c:v>88.51</c:v>
                </c:pt>
                <c:pt idx="2">
                  <c:v>84.77</c:v>
                </c:pt>
                <c:pt idx="3">
                  <c:v>81.61</c:v>
                </c:pt>
                <c:pt idx="4">
                  <c:v>82.17</c:v>
                </c:pt>
              </c:numCache>
            </c:numRef>
          </c:val>
          <c:extLst>
            <c:ext xmlns:c16="http://schemas.microsoft.com/office/drawing/2014/chart" uri="{C3380CC4-5D6E-409C-BE32-E72D297353CC}">
              <c16:uniqueId val="{00000000-05FE-4C4D-A35F-094C726E0D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05FE-4C4D-A35F-094C726E0D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127.06</c:v>
                </c:pt>
                <c:pt idx="1">
                  <c:v>114.69</c:v>
                </c:pt>
                <c:pt idx="2">
                  <c:v>115.75</c:v>
                </c:pt>
                <c:pt idx="3">
                  <c:v>111.55</c:v>
                </c:pt>
                <c:pt idx="4">
                  <c:v>117.74</c:v>
                </c:pt>
              </c:numCache>
            </c:numRef>
          </c:val>
          <c:extLst>
            <c:ext xmlns:c16="http://schemas.microsoft.com/office/drawing/2014/chart" uri="{C3380CC4-5D6E-409C-BE32-E72D297353CC}">
              <c16:uniqueId val="{00000000-79E1-4E91-A639-24BE59BA9A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79E1-4E91-A639-24BE59BA9A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50.6</c:v>
                </c:pt>
                <c:pt idx="1">
                  <c:v>52.54</c:v>
                </c:pt>
                <c:pt idx="2">
                  <c:v>53.91</c:v>
                </c:pt>
                <c:pt idx="3">
                  <c:v>55.55</c:v>
                </c:pt>
                <c:pt idx="4">
                  <c:v>57.3</c:v>
                </c:pt>
              </c:numCache>
            </c:numRef>
          </c:val>
          <c:extLst>
            <c:ext xmlns:c16="http://schemas.microsoft.com/office/drawing/2014/chart" uri="{C3380CC4-5D6E-409C-BE32-E72D297353CC}">
              <c16:uniqueId val="{00000000-2AE1-46E1-8F37-632768C4F4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2AE1-46E1-8F37-632768C4F4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26.92</c:v>
                </c:pt>
                <c:pt idx="1">
                  <c:v>27.61</c:v>
                </c:pt>
                <c:pt idx="2">
                  <c:v>27.78</c:v>
                </c:pt>
                <c:pt idx="3">
                  <c:v>27.23</c:v>
                </c:pt>
                <c:pt idx="4">
                  <c:v>27.48</c:v>
                </c:pt>
              </c:numCache>
            </c:numRef>
          </c:val>
          <c:extLst>
            <c:ext xmlns:c16="http://schemas.microsoft.com/office/drawing/2014/chart" uri="{C3380CC4-5D6E-409C-BE32-E72D297353CC}">
              <c16:uniqueId val="{00000000-75B9-49E1-997D-6464E82BE1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75B9-49E1-997D-6464E82BE1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4D-4C8D-B724-620642DC18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74D-4C8D-B724-620642DC18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549.72</c:v>
                </c:pt>
                <c:pt idx="1">
                  <c:v>574.41</c:v>
                </c:pt>
                <c:pt idx="2">
                  <c:v>638.37</c:v>
                </c:pt>
                <c:pt idx="3">
                  <c:v>674.85</c:v>
                </c:pt>
                <c:pt idx="4">
                  <c:v>734.22</c:v>
                </c:pt>
              </c:numCache>
            </c:numRef>
          </c:val>
          <c:extLst>
            <c:ext xmlns:c16="http://schemas.microsoft.com/office/drawing/2014/chart" uri="{C3380CC4-5D6E-409C-BE32-E72D297353CC}">
              <c16:uniqueId val="{00000000-B702-4A5D-B366-463A3DE1A5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B702-4A5D-B366-463A3DE1A5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319.05</c:v>
                </c:pt>
                <c:pt idx="1">
                  <c:v>285.24</c:v>
                </c:pt>
                <c:pt idx="2">
                  <c:v>282.62</c:v>
                </c:pt>
                <c:pt idx="3">
                  <c:v>264.10000000000002</c:v>
                </c:pt>
                <c:pt idx="4">
                  <c:v>239.61</c:v>
                </c:pt>
              </c:numCache>
            </c:numRef>
          </c:val>
          <c:extLst>
            <c:ext xmlns:c16="http://schemas.microsoft.com/office/drawing/2014/chart" uri="{C3380CC4-5D6E-409C-BE32-E72D297353CC}">
              <c16:uniqueId val="{00000000-3F58-4DDB-AD22-2148085A3C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3F58-4DDB-AD22-2148085A3C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107.87</c:v>
                </c:pt>
                <c:pt idx="1">
                  <c:v>111.24</c:v>
                </c:pt>
                <c:pt idx="2">
                  <c:v>111.01</c:v>
                </c:pt>
                <c:pt idx="3">
                  <c:v>107.72</c:v>
                </c:pt>
                <c:pt idx="4">
                  <c:v>113.74</c:v>
                </c:pt>
              </c:numCache>
            </c:numRef>
          </c:val>
          <c:extLst>
            <c:ext xmlns:c16="http://schemas.microsoft.com/office/drawing/2014/chart" uri="{C3380CC4-5D6E-409C-BE32-E72D297353CC}">
              <c16:uniqueId val="{00000000-2922-42BF-A89E-66AD5F860D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2922-42BF-A89E-66AD5F860D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242.59</c:v>
                </c:pt>
                <c:pt idx="1">
                  <c:v>234.88</c:v>
                </c:pt>
                <c:pt idx="2">
                  <c:v>237.16</c:v>
                </c:pt>
                <c:pt idx="3">
                  <c:v>245.79</c:v>
                </c:pt>
                <c:pt idx="4">
                  <c:v>233.43</c:v>
                </c:pt>
              </c:numCache>
            </c:numRef>
          </c:val>
          <c:extLst>
            <c:ext xmlns:c16="http://schemas.microsoft.com/office/drawing/2014/chart" uri="{C3380CC4-5D6E-409C-BE32-E72D297353CC}">
              <c16:uniqueId val="{00000000-EDC6-402F-9AE8-38709AAEA8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EDC6-402F-9AE8-38709AAEA8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桑折町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11050</v>
      </c>
      <c r="AM8" s="44"/>
      <c r="AN8" s="44"/>
      <c r="AO8" s="44"/>
      <c r="AP8" s="44"/>
      <c r="AQ8" s="44"/>
      <c r="AR8" s="44"/>
      <c r="AS8" s="44"/>
      <c r="AT8" s="45">
        <f>データ!$S$6</f>
        <v>42.97</v>
      </c>
      <c r="AU8" s="46"/>
      <c r="AV8" s="46"/>
      <c r="AW8" s="46"/>
      <c r="AX8" s="46"/>
      <c r="AY8" s="46"/>
      <c r="AZ8" s="46"/>
      <c r="BA8" s="46"/>
      <c r="BB8" s="47">
        <f>データ!$T$6</f>
        <v>257.16000000000003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74.319999999999993</v>
      </c>
      <c r="J10" s="46"/>
      <c r="K10" s="46"/>
      <c r="L10" s="46"/>
      <c r="M10" s="46"/>
      <c r="N10" s="46"/>
      <c r="O10" s="80"/>
      <c r="P10" s="47">
        <f>データ!$P$6</f>
        <v>92.9</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10240</v>
      </c>
      <c r="AM10" s="44"/>
      <c r="AN10" s="44"/>
      <c r="AO10" s="44"/>
      <c r="AP10" s="44"/>
      <c r="AQ10" s="44"/>
      <c r="AR10" s="44"/>
      <c r="AS10" s="44"/>
      <c r="AT10" s="45">
        <f>データ!$V$6</f>
        <v>19.149999999999999</v>
      </c>
      <c r="AU10" s="46"/>
      <c r="AV10" s="46"/>
      <c r="AW10" s="46"/>
      <c r="AX10" s="46"/>
      <c r="AY10" s="46"/>
      <c r="AZ10" s="46"/>
      <c r="BA10" s="46"/>
      <c r="BB10" s="47">
        <f>データ!$W$6</f>
        <v>534.73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xNvhDnbGCkKgRfRtMxqb5qnH/kpAEAsTFZrCN5temWTGbVIUNe7Sdj1Meu0xhDY5S0mBqo8bLHQgRBxwsI0dQ==" saltValue="yH91Mjn+m9U11j/JZTFV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73016</v>
      </c>
      <c r="D6" s="20">
        <f t="shared" si="3"/>
        <v>46</v>
      </c>
      <c r="E6" s="20">
        <f t="shared" si="3"/>
        <v>1</v>
      </c>
      <c r="F6" s="20">
        <f t="shared" si="3"/>
        <v>0</v>
      </c>
      <c r="G6" s="20">
        <f t="shared" si="3"/>
        <v>1</v>
      </c>
      <c r="H6" s="20" t="str">
        <f t="shared" si="3"/>
        <v>福島県　桑折町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74.319999999999993</v>
      </c>
      <c r="P6" s="21">
        <f t="shared" si="3"/>
        <v>92.9</v>
      </c>
      <c r="Q6" s="21">
        <f t="shared" si="3"/>
        <v>3520</v>
      </c>
      <c r="R6" s="21">
        <f t="shared" si="3"/>
        <v>11050</v>
      </c>
      <c r="S6" s="21">
        <f t="shared" si="3"/>
        <v>42.97</v>
      </c>
      <c r="T6" s="21">
        <f t="shared" si="3"/>
        <v>257.16000000000003</v>
      </c>
      <c r="U6" s="21">
        <f t="shared" si="3"/>
        <v>10240</v>
      </c>
      <c r="V6" s="21">
        <f t="shared" si="3"/>
        <v>19.149999999999999</v>
      </c>
      <c r="W6" s="21">
        <f t="shared" si="3"/>
        <v>534.73</v>
      </c>
      <c r="X6" s="22">
        <f>IF(X7="",NA(),X7)</f>
        <v>127.06</v>
      </c>
      <c r="Y6" s="22">
        <f t="shared" ref="Y6:AG6" si="4">IF(Y7="",NA(),Y7)</f>
        <v>114.69</v>
      </c>
      <c r="Z6" s="22">
        <f t="shared" si="4"/>
        <v>115.75</v>
      </c>
      <c r="AA6" s="22">
        <f t="shared" si="4"/>
        <v>111.55</v>
      </c>
      <c r="AB6" s="22">
        <f t="shared" si="4"/>
        <v>117.74</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549.72</v>
      </c>
      <c r="AU6" s="22">
        <f t="shared" ref="AU6:BC6" si="6">IF(AU7="",NA(),AU7)</f>
        <v>574.41</v>
      </c>
      <c r="AV6" s="22">
        <f t="shared" si="6"/>
        <v>638.37</v>
      </c>
      <c r="AW6" s="22">
        <f t="shared" si="6"/>
        <v>674.85</v>
      </c>
      <c r="AX6" s="22">
        <f t="shared" si="6"/>
        <v>734.22</v>
      </c>
      <c r="AY6" s="22">
        <f t="shared" si="6"/>
        <v>362.93</v>
      </c>
      <c r="AZ6" s="22">
        <f t="shared" si="6"/>
        <v>371.81</v>
      </c>
      <c r="BA6" s="22">
        <f t="shared" si="6"/>
        <v>384.23</v>
      </c>
      <c r="BB6" s="22">
        <f t="shared" si="6"/>
        <v>364.3</v>
      </c>
      <c r="BC6" s="22">
        <f t="shared" si="6"/>
        <v>378.87</v>
      </c>
      <c r="BD6" s="21" t="str">
        <f>IF(BD7="","",IF(BD7="-","【-】","【"&amp;SUBSTITUTE(TEXT(BD7,"#,##0.00"),"-","△")&amp;"】"))</f>
        <v>【243.36】</v>
      </c>
      <c r="BE6" s="22">
        <f>IF(BE7="",NA(),BE7)</f>
        <v>319.05</v>
      </c>
      <c r="BF6" s="22">
        <f t="shared" ref="BF6:BN6" si="7">IF(BF7="",NA(),BF7)</f>
        <v>285.24</v>
      </c>
      <c r="BG6" s="22">
        <f t="shared" si="7"/>
        <v>282.62</v>
      </c>
      <c r="BH6" s="22">
        <f t="shared" si="7"/>
        <v>264.10000000000002</v>
      </c>
      <c r="BI6" s="22">
        <f t="shared" si="7"/>
        <v>239.61</v>
      </c>
      <c r="BJ6" s="22">
        <f t="shared" si="7"/>
        <v>439.05</v>
      </c>
      <c r="BK6" s="22">
        <f t="shared" si="7"/>
        <v>465.85</v>
      </c>
      <c r="BL6" s="22">
        <f t="shared" si="7"/>
        <v>439.43</v>
      </c>
      <c r="BM6" s="22">
        <f t="shared" si="7"/>
        <v>438.41</v>
      </c>
      <c r="BN6" s="22">
        <f t="shared" si="7"/>
        <v>430.23</v>
      </c>
      <c r="BO6" s="21" t="str">
        <f>IF(BO7="","",IF(BO7="-","【-】","【"&amp;SUBSTITUTE(TEXT(BO7,"#,##0.00"),"-","△")&amp;"】"))</f>
        <v>【265.93】</v>
      </c>
      <c r="BP6" s="22">
        <f>IF(BP7="",NA(),BP7)</f>
        <v>107.87</v>
      </c>
      <c r="BQ6" s="22">
        <f t="shared" ref="BQ6:BY6" si="8">IF(BQ7="",NA(),BQ7)</f>
        <v>111.24</v>
      </c>
      <c r="BR6" s="22">
        <f t="shared" si="8"/>
        <v>111.01</v>
      </c>
      <c r="BS6" s="22">
        <f t="shared" si="8"/>
        <v>107.72</v>
      </c>
      <c r="BT6" s="22">
        <f t="shared" si="8"/>
        <v>113.74</v>
      </c>
      <c r="BU6" s="22">
        <f t="shared" si="8"/>
        <v>95.26</v>
      </c>
      <c r="BV6" s="22">
        <f t="shared" si="8"/>
        <v>92.39</v>
      </c>
      <c r="BW6" s="22">
        <f t="shared" si="8"/>
        <v>94.41</v>
      </c>
      <c r="BX6" s="22">
        <f t="shared" si="8"/>
        <v>90.96</v>
      </c>
      <c r="BY6" s="22">
        <f t="shared" si="8"/>
        <v>90.66</v>
      </c>
      <c r="BZ6" s="21" t="str">
        <f>IF(BZ7="","",IF(BZ7="-","【-】","【"&amp;SUBSTITUTE(TEXT(BZ7,"#,##0.00"),"-","△")&amp;"】"))</f>
        <v>【97.82】</v>
      </c>
      <c r="CA6" s="22">
        <f>IF(CA7="",NA(),CA7)</f>
        <v>242.59</v>
      </c>
      <c r="CB6" s="22">
        <f t="shared" ref="CB6:CJ6" si="9">IF(CB7="",NA(),CB7)</f>
        <v>234.88</v>
      </c>
      <c r="CC6" s="22">
        <f t="shared" si="9"/>
        <v>237.16</v>
      </c>
      <c r="CD6" s="22">
        <f t="shared" si="9"/>
        <v>245.79</v>
      </c>
      <c r="CE6" s="22">
        <f t="shared" si="9"/>
        <v>233.43</v>
      </c>
      <c r="CF6" s="22">
        <f t="shared" si="9"/>
        <v>192.82</v>
      </c>
      <c r="CG6" s="22">
        <f t="shared" si="9"/>
        <v>192.98</v>
      </c>
      <c r="CH6" s="22">
        <f t="shared" si="9"/>
        <v>192.13</v>
      </c>
      <c r="CI6" s="22">
        <f t="shared" si="9"/>
        <v>197.04</v>
      </c>
      <c r="CJ6" s="22">
        <f t="shared" si="9"/>
        <v>199.33</v>
      </c>
      <c r="CK6" s="21" t="str">
        <f>IF(CK7="","",IF(CK7="-","【-】","【"&amp;SUBSTITUTE(TEXT(CK7,"#,##0.00"),"-","△")&amp;"】"))</f>
        <v>【177.56】</v>
      </c>
      <c r="CL6" s="22">
        <f>IF(CL7="",NA(),CL7)</f>
        <v>58.16</v>
      </c>
      <c r="CM6" s="22">
        <f t="shared" ref="CM6:CU6" si="10">IF(CM7="",NA(),CM7)</f>
        <v>61.03</v>
      </c>
      <c r="CN6" s="22">
        <f t="shared" si="10"/>
        <v>59.36</v>
      </c>
      <c r="CO6" s="22">
        <f t="shared" si="10"/>
        <v>60.59</v>
      </c>
      <c r="CP6" s="22">
        <f t="shared" si="10"/>
        <v>60.41</v>
      </c>
      <c r="CQ6" s="22">
        <f t="shared" si="10"/>
        <v>54.05</v>
      </c>
      <c r="CR6" s="22">
        <f t="shared" si="10"/>
        <v>54.43</v>
      </c>
      <c r="CS6" s="22">
        <f t="shared" si="10"/>
        <v>53.87</v>
      </c>
      <c r="CT6" s="22">
        <f t="shared" si="10"/>
        <v>54.49</v>
      </c>
      <c r="CU6" s="22">
        <f t="shared" si="10"/>
        <v>54.8</v>
      </c>
      <c r="CV6" s="21" t="str">
        <f>IF(CV7="","",IF(CV7="-","【-】","【"&amp;SUBSTITUTE(TEXT(CV7,"#,##0.00"),"-","△")&amp;"】"))</f>
        <v>【59.81】</v>
      </c>
      <c r="CW6" s="22">
        <f>IF(CW7="",NA(),CW7)</f>
        <v>88.34</v>
      </c>
      <c r="CX6" s="22">
        <f t="shared" ref="CX6:DF6" si="11">IF(CX7="",NA(),CX7)</f>
        <v>88.51</v>
      </c>
      <c r="CY6" s="22">
        <f t="shared" si="11"/>
        <v>84.77</v>
      </c>
      <c r="CZ6" s="22">
        <f t="shared" si="11"/>
        <v>81.61</v>
      </c>
      <c r="DA6" s="22">
        <f t="shared" si="11"/>
        <v>82.17</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50.6</v>
      </c>
      <c r="DI6" s="22">
        <f t="shared" ref="DI6:DQ6" si="12">IF(DI7="",NA(),DI7)</f>
        <v>52.54</v>
      </c>
      <c r="DJ6" s="22">
        <f t="shared" si="12"/>
        <v>53.91</v>
      </c>
      <c r="DK6" s="22">
        <f t="shared" si="12"/>
        <v>55.55</v>
      </c>
      <c r="DL6" s="22">
        <f t="shared" si="12"/>
        <v>57.3</v>
      </c>
      <c r="DM6" s="22">
        <f t="shared" si="12"/>
        <v>49.12</v>
      </c>
      <c r="DN6" s="22">
        <f t="shared" si="12"/>
        <v>49.39</v>
      </c>
      <c r="DO6" s="22">
        <f t="shared" si="12"/>
        <v>50.75</v>
      </c>
      <c r="DP6" s="22">
        <f t="shared" si="12"/>
        <v>51.72</v>
      </c>
      <c r="DQ6" s="22">
        <f t="shared" si="12"/>
        <v>52.27</v>
      </c>
      <c r="DR6" s="21" t="str">
        <f>IF(DR7="","",IF(DR7="-","【-】","【"&amp;SUBSTITUTE(TEXT(DR7,"#,##0.00"),"-","△")&amp;"】"))</f>
        <v>【52.02】</v>
      </c>
      <c r="DS6" s="22">
        <f>IF(DS7="",NA(),DS7)</f>
        <v>26.92</v>
      </c>
      <c r="DT6" s="22">
        <f t="shared" ref="DT6:EB6" si="13">IF(DT7="",NA(),DT7)</f>
        <v>27.61</v>
      </c>
      <c r="DU6" s="22">
        <f t="shared" si="13"/>
        <v>27.78</v>
      </c>
      <c r="DV6" s="22">
        <f t="shared" si="13"/>
        <v>27.23</v>
      </c>
      <c r="DW6" s="22">
        <f t="shared" si="13"/>
        <v>27.48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0.12</v>
      </c>
      <c r="EE6" s="21">
        <f t="shared" ref="EE6:EM6" si="14">IF(EE7="",NA(),EE7)</f>
        <v>0</v>
      </c>
      <c r="EF6" s="21">
        <f t="shared" si="14"/>
        <v>0</v>
      </c>
      <c r="EG6" s="22">
        <f t="shared" si="14"/>
        <v>0.05</v>
      </c>
      <c r="EH6" s="22">
        <f t="shared" si="14"/>
        <v>0.08</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73016</v>
      </c>
      <c r="D7" s="24">
        <v>46</v>
      </c>
      <c r="E7" s="24">
        <v>1</v>
      </c>
      <c r="F7" s="24">
        <v>0</v>
      </c>
      <c r="G7" s="24">
        <v>1</v>
      </c>
      <c r="H7" s="24" t="s">
        <v>93</v>
      </c>
      <c r="I7" s="24" t="s">
        <v>94</v>
      </c>
      <c r="J7" s="24" t="s">
        <v>95</v>
      </c>
      <c r="K7" s="24" t="s">
        <v>96</v>
      </c>
      <c r="L7" s="24" t="s">
        <v>97</v>
      </c>
      <c r="M7" s="24" t="s">
        <v>98</v>
      </c>
      <c r="N7" s="25" t="s">
        <v>99</v>
      </c>
      <c r="O7" s="25">
        <v>74.319999999999993</v>
      </c>
      <c r="P7" s="25">
        <v>92.9</v>
      </c>
      <c r="Q7" s="25">
        <v>3520</v>
      </c>
      <c r="R7" s="25">
        <v>11050</v>
      </c>
      <c r="S7" s="25">
        <v>42.97</v>
      </c>
      <c r="T7" s="25">
        <v>257.16000000000003</v>
      </c>
      <c r="U7" s="25">
        <v>10240</v>
      </c>
      <c r="V7" s="25">
        <v>19.149999999999999</v>
      </c>
      <c r="W7" s="25">
        <v>534.73</v>
      </c>
      <c r="X7" s="25">
        <v>127.06</v>
      </c>
      <c r="Y7" s="25">
        <v>114.69</v>
      </c>
      <c r="Z7" s="25">
        <v>115.75</v>
      </c>
      <c r="AA7" s="25">
        <v>111.55</v>
      </c>
      <c r="AB7" s="25">
        <v>117.74</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549.72</v>
      </c>
      <c r="AU7" s="25">
        <v>574.41</v>
      </c>
      <c r="AV7" s="25">
        <v>638.37</v>
      </c>
      <c r="AW7" s="25">
        <v>674.85</v>
      </c>
      <c r="AX7" s="25">
        <v>734.22</v>
      </c>
      <c r="AY7" s="25">
        <v>362.93</v>
      </c>
      <c r="AZ7" s="25">
        <v>371.81</v>
      </c>
      <c r="BA7" s="25">
        <v>384.23</v>
      </c>
      <c r="BB7" s="25">
        <v>364.3</v>
      </c>
      <c r="BC7" s="25">
        <v>378.87</v>
      </c>
      <c r="BD7" s="25">
        <v>243.36</v>
      </c>
      <c r="BE7" s="25">
        <v>319.05</v>
      </c>
      <c r="BF7" s="25">
        <v>285.24</v>
      </c>
      <c r="BG7" s="25">
        <v>282.62</v>
      </c>
      <c r="BH7" s="25">
        <v>264.10000000000002</v>
      </c>
      <c r="BI7" s="25">
        <v>239.61</v>
      </c>
      <c r="BJ7" s="25">
        <v>439.05</v>
      </c>
      <c r="BK7" s="25">
        <v>465.85</v>
      </c>
      <c r="BL7" s="25">
        <v>439.43</v>
      </c>
      <c r="BM7" s="25">
        <v>438.41</v>
      </c>
      <c r="BN7" s="25">
        <v>430.23</v>
      </c>
      <c r="BO7" s="25">
        <v>265.93</v>
      </c>
      <c r="BP7" s="25">
        <v>107.87</v>
      </c>
      <c r="BQ7" s="25">
        <v>111.24</v>
      </c>
      <c r="BR7" s="25">
        <v>111.01</v>
      </c>
      <c r="BS7" s="25">
        <v>107.72</v>
      </c>
      <c r="BT7" s="25">
        <v>113.74</v>
      </c>
      <c r="BU7" s="25">
        <v>95.26</v>
      </c>
      <c r="BV7" s="25">
        <v>92.39</v>
      </c>
      <c r="BW7" s="25">
        <v>94.41</v>
      </c>
      <c r="BX7" s="25">
        <v>90.96</v>
      </c>
      <c r="BY7" s="25">
        <v>90.66</v>
      </c>
      <c r="BZ7" s="25">
        <v>97.82</v>
      </c>
      <c r="CA7" s="25">
        <v>242.59</v>
      </c>
      <c r="CB7" s="25">
        <v>234.88</v>
      </c>
      <c r="CC7" s="25">
        <v>237.16</v>
      </c>
      <c r="CD7" s="25">
        <v>245.79</v>
      </c>
      <c r="CE7" s="25">
        <v>233.43</v>
      </c>
      <c r="CF7" s="25">
        <v>192.82</v>
      </c>
      <c r="CG7" s="25">
        <v>192.98</v>
      </c>
      <c r="CH7" s="25">
        <v>192.13</v>
      </c>
      <c r="CI7" s="25">
        <v>197.04</v>
      </c>
      <c r="CJ7" s="25">
        <v>199.33</v>
      </c>
      <c r="CK7" s="25">
        <v>177.56</v>
      </c>
      <c r="CL7" s="25">
        <v>58.16</v>
      </c>
      <c r="CM7" s="25">
        <v>61.03</v>
      </c>
      <c r="CN7" s="25">
        <v>59.36</v>
      </c>
      <c r="CO7" s="25">
        <v>60.59</v>
      </c>
      <c r="CP7" s="25">
        <v>60.41</v>
      </c>
      <c r="CQ7" s="25">
        <v>54.05</v>
      </c>
      <c r="CR7" s="25">
        <v>54.43</v>
      </c>
      <c r="CS7" s="25">
        <v>53.87</v>
      </c>
      <c r="CT7" s="25">
        <v>54.49</v>
      </c>
      <c r="CU7" s="25">
        <v>54.8</v>
      </c>
      <c r="CV7" s="25">
        <v>59.81</v>
      </c>
      <c r="CW7" s="25">
        <v>88.34</v>
      </c>
      <c r="CX7" s="25">
        <v>88.51</v>
      </c>
      <c r="CY7" s="25">
        <v>84.77</v>
      </c>
      <c r="CZ7" s="25">
        <v>81.61</v>
      </c>
      <c r="DA7" s="25">
        <v>82.17</v>
      </c>
      <c r="DB7" s="25">
        <v>80.510000000000005</v>
      </c>
      <c r="DC7" s="25">
        <v>79.44</v>
      </c>
      <c r="DD7" s="25">
        <v>79.489999999999995</v>
      </c>
      <c r="DE7" s="25">
        <v>78.8</v>
      </c>
      <c r="DF7" s="25">
        <v>77.98</v>
      </c>
      <c r="DG7" s="25">
        <v>89.42</v>
      </c>
      <c r="DH7" s="25">
        <v>50.6</v>
      </c>
      <c r="DI7" s="25">
        <v>52.54</v>
      </c>
      <c r="DJ7" s="25">
        <v>53.91</v>
      </c>
      <c r="DK7" s="25">
        <v>55.55</v>
      </c>
      <c r="DL7" s="25">
        <v>57.3</v>
      </c>
      <c r="DM7" s="25">
        <v>49.12</v>
      </c>
      <c r="DN7" s="25">
        <v>49.39</v>
      </c>
      <c r="DO7" s="25">
        <v>50.75</v>
      </c>
      <c r="DP7" s="25">
        <v>51.72</v>
      </c>
      <c r="DQ7" s="25">
        <v>52.27</v>
      </c>
      <c r="DR7" s="25">
        <v>52.02</v>
      </c>
      <c r="DS7" s="25">
        <v>26.92</v>
      </c>
      <c r="DT7" s="25">
        <v>27.61</v>
      </c>
      <c r="DU7" s="25">
        <v>27.78</v>
      </c>
      <c r="DV7" s="25">
        <v>27.23</v>
      </c>
      <c r="DW7" s="25">
        <v>27.48</v>
      </c>
      <c r="DX7" s="25">
        <v>16.760000000000002</v>
      </c>
      <c r="DY7" s="25">
        <v>18.57</v>
      </c>
      <c r="DZ7" s="25">
        <v>21.14</v>
      </c>
      <c r="EA7" s="25">
        <v>22.12</v>
      </c>
      <c r="EB7" s="25">
        <v>25.67</v>
      </c>
      <c r="EC7" s="25">
        <v>25.37</v>
      </c>
      <c r="ED7" s="25">
        <v>0.12</v>
      </c>
      <c r="EE7" s="25">
        <v>0</v>
      </c>
      <c r="EF7" s="25">
        <v>0</v>
      </c>
      <c r="EG7" s="25">
        <v>0.05</v>
      </c>
      <c r="EH7" s="25">
        <v>0.08</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2025-01-24T06:45:22Z</dcterms:created>
  <dcterms:modified xsi:type="dcterms:W3CDTF">2025-03-07T01:06:12Z</dcterms:modified>
  <cp:category/>
</cp:coreProperties>
</file>